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codeName="ЭтаКнига" defaultThemeVersion="124226"/>
  <xr:revisionPtr revIDLastSave="0" documentId="13_ncr:1_{149043D9-3CD6-4505-B68D-214FA8134AFB}" xr6:coauthVersionLast="47" xr6:coauthVersionMax="47" xr10:uidLastSave="{00000000-0000-0000-0000-000000000000}"/>
  <bookViews>
    <workbookView xWindow="28680" yWindow="-120" windowWidth="29040" windowHeight="15840" tabRatio="486" xr2:uid="{00000000-000D-0000-FFFF-FFFF00000000}"/>
  </bookViews>
  <sheets>
    <sheet name="Янгпур 2026-2028" sheetId="18" r:id="rId1"/>
  </sheets>
  <definedNames>
    <definedName name="_xlnm.Print_Area" localSheetId="0">'Янгпур 2026-2028'!$A$1:$R$115</definedName>
  </definedNames>
  <calcPr calcId="191029"/>
</workbook>
</file>

<file path=xl/calcChain.xml><?xml version="1.0" encoding="utf-8"?>
<calcChain xmlns="http://schemas.openxmlformats.org/spreadsheetml/2006/main">
  <c r="P7" i="18" l="1"/>
  <c r="O7" i="18"/>
  <c r="N7" i="18"/>
  <c r="M7" i="18"/>
  <c r="L7" i="18"/>
  <c r="K7" i="18"/>
  <c r="J7" i="18"/>
  <c r="I7" i="18"/>
  <c r="H7" i="18"/>
  <c r="G7" i="18"/>
  <c r="F7" i="18"/>
  <c r="E7" i="18"/>
  <c r="E40" i="18" s="1"/>
  <c r="P35" i="18" l="1"/>
  <c r="O35" i="18"/>
  <c r="N35" i="18"/>
  <c r="M35" i="18"/>
  <c r="L35" i="18"/>
  <c r="K35" i="18"/>
  <c r="J35" i="18"/>
  <c r="I35" i="18"/>
  <c r="H35" i="18"/>
  <c r="G35" i="18"/>
  <c r="F35" i="18"/>
  <c r="E35" i="18"/>
  <c r="F15" i="18"/>
  <c r="P75" i="18"/>
  <c r="O75" i="18"/>
  <c r="N75" i="18"/>
  <c r="M75" i="18"/>
  <c r="L75" i="18"/>
  <c r="K75" i="18"/>
  <c r="J75" i="18"/>
  <c r="I75" i="18"/>
  <c r="H75" i="18"/>
  <c r="G75" i="18"/>
  <c r="F75" i="18"/>
  <c r="E75" i="18"/>
  <c r="P72" i="18"/>
  <c r="O72" i="18"/>
  <c r="N72" i="18"/>
  <c r="M72" i="18"/>
  <c r="L72" i="18"/>
  <c r="K72" i="18"/>
  <c r="J72" i="18"/>
  <c r="I72" i="18"/>
  <c r="H72" i="18"/>
  <c r="G72" i="18"/>
  <c r="F72" i="18"/>
  <c r="E72" i="18"/>
  <c r="H104" i="18" l="1"/>
  <c r="P94" i="18"/>
  <c r="P95" i="18" s="1"/>
  <c r="O94" i="18"/>
  <c r="O95" i="18" s="1"/>
  <c r="N94" i="18"/>
  <c r="N95" i="18" s="1"/>
  <c r="M94" i="18"/>
  <c r="M95" i="18" s="1"/>
  <c r="L94" i="18"/>
  <c r="L95" i="18" s="1"/>
  <c r="K94" i="18"/>
  <c r="K95" i="18" s="1"/>
  <c r="J94" i="18"/>
  <c r="J95" i="18" s="1"/>
  <c r="I94" i="18"/>
  <c r="I95" i="18" s="1"/>
  <c r="H94" i="18"/>
  <c r="H95" i="18" s="1"/>
  <c r="G94" i="18"/>
  <c r="G95" i="18" s="1"/>
  <c r="F94" i="18"/>
  <c r="F95" i="18" s="1"/>
  <c r="E94" i="18"/>
  <c r="E95" i="18" s="1"/>
  <c r="P91" i="18"/>
  <c r="P92" i="18" s="1"/>
  <c r="O91" i="18"/>
  <c r="O92" i="18" s="1"/>
  <c r="N91" i="18"/>
  <c r="N92" i="18" s="1"/>
  <c r="M91" i="18"/>
  <c r="M92" i="18" s="1"/>
  <c r="L91" i="18"/>
  <c r="L92" i="18" s="1"/>
  <c r="K91" i="18"/>
  <c r="K92" i="18" s="1"/>
  <c r="J91" i="18"/>
  <c r="J92" i="18" s="1"/>
  <c r="I91" i="18"/>
  <c r="I92" i="18" s="1"/>
  <c r="H91" i="18"/>
  <c r="H92" i="18" s="1"/>
  <c r="G91" i="18"/>
  <c r="G92" i="18" s="1"/>
  <c r="F91" i="18"/>
  <c r="F92" i="18" s="1"/>
  <c r="E91" i="18"/>
  <c r="E92" i="18" s="1"/>
  <c r="P32" i="18"/>
  <c r="O32" i="18"/>
  <c r="N32" i="18"/>
  <c r="M32" i="18"/>
  <c r="L32" i="18"/>
  <c r="K32" i="18"/>
  <c r="J32" i="18"/>
  <c r="I32" i="18"/>
  <c r="H32" i="18"/>
  <c r="G32" i="18"/>
  <c r="F32" i="18"/>
  <c r="E32" i="18"/>
  <c r="P29" i="18"/>
  <c r="O29" i="18"/>
  <c r="N29" i="18"/>
  <c r="M29" i="18"/>
  <c r="L29" i="18"/>
  <c r="K29" i="18"/>
  <c r="J29" i="18"/>
  <c r="I29" i="18"/>
  <c r="H29" i="18"/>
  <c r="G29" i="18"/>
  <c r="F29" i="18"/>
  <c r="E29" i="18"/>
  <c r="P20" i="18"/>
  <c r="O20" i="18"/>
  <c r="N20" i="18"/>
  <c r="M20" i="18"/>
  <c r="L20" i="18"/>
  <c r="K20" i="18"/>
  <c r="J20" i="18"/>
  <c r="I20" i="18"/>
  <c r="H20" i="18"/>
  <c r="G20" i="18"/>
  <c r="F20" i="18"/>
  <c r="E20" i="18"/>
  <c r="P36" i="18"/>
  <c r="P37" i="18" s="1"/>
  <c r="O36" i="18"/>
  <c r="O37" i="18" s="1"/>
  <c r="N36" i="18"/>
  <c r="N37" i="18" s="1"/>
  <c r="M36" i="18"/>
  <c r="M37" i="18" s="1"/>
  <c r="L36" i="18"/>
  <c r="L37" i="18" s="1"/>
  <c r="K36" i="18"/>
  <c r="K37" i="18" s="1"/>
  <c r="J36" i="18"/>
  <c r="J37" i="18" s="1"/>
  <c r="I36" i="18"/>
  <c r="I37" i="18" s="1"/>
  <c r="H36" i="18"/>
  <c r="H37" i="18" s="1"/>
  <c r="G36" i="18"/>
  <c r="G37" i="18" s="1"/>
  <c r="F36" i="18"/>
  <c r="F37" i="18" s="1"/>
  <c r="E36" i="18"/>
  <c r="E37" i="18" s="1"/>
  <c r="P104" i="18"/>
  <c r="O104" i="18"/>
  <c r="N104" i="18"/>
  <c r="M104" i="18"/>
  <c r="L104" i="18"/>
  <c r="K104" i="18"/>
  <c r="J104" i="18"/>
  <c r="I104" i="18"/>
  <c r="G104" i="18"/>
  <c r="F104" i="18"/>
  <c r="E104" i="18"/>
  <c r="Q37" i="18" l="1"/>
  <c r="Q36" i="18"/>
  <c r="E46" i="18"/>
  <c r="E47" i="18" s="1"/>
  <c r="F46" i="18"/>
  <c r="F47" i="18" s="1"/>
  <c r="G46" i="18"/>
  <c r="G47" i="18" s="1"/>
  <c r="H46" i="18"/>
  <c r="H47" i="18" s="1"/>
  <c r="I46" i="18"/>
  <c r="I47" i="18" s="1"/>
  <c r="J46" i="18"/>
  <c r="J47" i="18" s="1"/>
  <c r="K46" i="18"/>
  <c r="K47" i="18" s="1"/>
  <c r="L46" i="18"/>
  <c r="L47" i="18" s="1"/>
  <c r="M46" i="18"/>
  <c r="M47" i="18" s="1"/>
  <c r="N46" i="18"/>
  <c r="N47" i="18" s="1"/>
  <c r="O46" i="18"/>
  <c r="O47" i="18" s="1"/>
  <c r="P46" i="18"/>
  <c r="P47" i="18" s="1"/>
  <c r="E15" i="18"/>
  <c r="Q47" i="18" l="1"/>
  <c r="Q46" i="18"/>
  <c r="P105" i="18"/>
  <c r="P106" i="18" s="1"/>
  <c r="O105" i="18"/>
  <c r="O106" i="18" s="1"/>
  <c r="M105" i="18"/>
  <c r="M106" i="18" s="1"/>
  <c r="L105" i="18"/>
  <c r="L106" i="18" s="1"/>
  <c r="K105" i="18"/>
  <c r="K106" i="18" s="1"/>
  <c r="J105" i="18"/>
  <c r="J106" i="18" s="1"/>
  <c r="I105" i="18"/>
  <c r="I106" i="18" s="1"/>
  <c r="H105" i="18"/>
  <c r="H106" i="18" s="1"/>
  <c r="G105" i="18"/>
  <c r="G106" i="18" s="1"/>
  <c r="F105" i="18"/>
  <c r="F106" i="18" s="1"/>
  <c r="P101" i="18"/>
  <c r="P102" i="18" s="1"/>
  <c r="P103" i="18" s="1"/>
  <c r="O101" i="18"/>
  <c r="O102" i="18" s="1"/>
  <c r="O103" i="18" s="1"/>
  <c r="N101" i="18"/>
  <c r="N102" i="18" s="1"/>
  <c r="N103" i="18" s="1"/>
  <c r="M101" i="18"/>
  <c r="M102" i="18" s="1"/>
  <c r="M103" i="18" s="1"/>
  <c r="L101" i="18"/>
  <c r="L102" i="18" s="1"/>
  <c r="L103" i="18" s="1"/>
  <c r="K101" i="18"/>
  <c r="K102" i="18" s="1"/>
  <c r="K103" i="18" s="1"/>
  <c r="J101" i="18"/>
  <c r="J102" i="18" s="1"/>
  <c r="J103" i="18" s="1"/>
  <c r="I101" i="18"/>
  <c r="I102" i="18" s="1"/>
  <c r="I103" i="18" s="1"/>
  <c r="H101" i="18"/>
  <c r="H102" i="18" s="1"/>
  <c r="H103" i="18" s="1"/>
  <c r="G101" i="18"/>
  <c r="G102" i="18" s="1"/>
  <c r="G103" i="18" s="1"/>
  <c r="F101" i="18"/>
  <c r="F102" i="18" s="1"/>
  <c r="F103" i="18" s="1"/>
  <c r="E105" i="18"/>
  <c r="E106" i="18" s="1"/>
  <c r="E101" i="18"/>
  <c r="E102" i="18" s="1"/>
  <c r="E103" i="18" s="1"/>
  <c r="P79" i="18"/>
  <c r="P80" i="18" s="1"/>
  <c r="O79" i="18"/>
  <c r="O80" i="18" s="1"/>
  <c r="N79" i="18"/>
  <c r="N80" i="18" s="1"/>
  <c r="M79" i="18"/>
  <c r="M80" i="18" s="1"/>
  <c r="L79" i="18"/>
  <c r="L80" i="18" s="1"/>
  <c r="K79" i="18"/>
  <c r="K80" i="18" s="1"/>
  <c r="J79" i="18"/>
  <c r="J80" i="18" s="1"/>
  <c r="I79" i="18"/>
  <c r="I80" i="18" s="1"/>
  <c r="H79" i="18"/>
  <c r="H80" i="18" s="1"/>
  <c r="G79" i="18"/>
  <c r="G80" i="18" s="1"/>
  <c r="F79" i="18"/>
  <c r="F80" i="18" s="1"/>
  <c r="E79" i="18"/>
  <c r="E80" i="18" s="1"/>
  <c r="P88" i="18"/>
  <c r="P89" i="18" s="1"/>
  <c r="O88" i="18"/>
  <c r="O89" i="18" s="1"/>
  <c r="N88" i="18"/>
  <c r="N89" i="18" s="1"/>
  <c r="M88" i="18"/>
  <c r="M89" i="18" s="1"/>
  <c r="L88" i="18"/>
  <c r="L89" i="18" s="1"/>
  <c r="K88" i="18"/>
  <c r="K89" i="18" s="1"/>
  <c r="J88" i="18"/>
  <c r="J89" i="18" s="1"/>
  <c r="I88" i="18"/>
  <c r="I89" i="18" s="1"/>
  <c r="H88" i="18"/>
  <c r="H89" i="18" s="1"/>
  <c r="G88" i="18"/>
  <c r="G89" i="18" s="1"/>
  <c r="F88" i="18"/>
  <c r="F89" i="18" s="1"/>
  <c r="E88" i="18"/>
  <c r="E89" i="18" s="1"/>
  <c r="N105" i="18" l="1"/>
  <c r="N106" i="18" s="1"/>
  <c r="Q102" i="18"/>
  <c r="Q103" i="18"/>
  <c r="Q88" i="18"/>
  <c r="Q89" i="18"/>
  <c r="F98" i="18"/>
  <c r="F99" i="18" s="1"/>
  <c r="P85" i="18"/>
  <c r="P86" i="18" s="1"/>
  <c r="O85" i="18"/>
  <c r="O86" i="18" s="1"/>
  <c r="N85" i="18"/>
  <c r="N86" i="18" s="1"/>
  <c r="M85" i="18"/>
  <c r="M86" i="18" s="1"/>
  <c r="L85" i="18"/>
  <c r="L86" i="18" s="1"/>
  <c r="K85" i="18"/>
  <c r="K86" i="18" s="1"/>
  <c r="J85" i="18"/>
  <c r="J86" i="18" s="1"/>
  <c r="I85" i="18"/>
  <c r="I86" i="18" s="1"/>
  <c r="H85" i="18"/>
  <c r="H86" i="18" s="1"/>
  <c r="G85" i="18"/>
  <c r="G86" i="18" s="1"/>
  <c r="F85" i="18"/>
  <c r="F86" i="18" s="1"/>
  <c r="E85" i="18"/>
  <c r="E86" i="18" s="1"/>
  <c r="P82" i="18"/>
  <c r="P83" i="18" s="1"/>
  <c r="O82" i="18"/>
  <c r="O83" i="18" s="1"/>
  <c r="N82" i="18"/>
  <c r="N83" i="18" s="1"/>
  <c r="M82" i="18"/>
  <c r="M83" i="18" s="1"/>
  <c r="L82" i="18"/>
  <c r="L83" i="18" s="1"/>
  <c r="K82" i="18"/>
  <c r="K83" i="18" s="1"/>
  <c r="J82" i="18"/>
  <c r="J83" i="18" s="1"/>
  <c r="I82" i="18"/>
  <c r="I83" i="18" s="1"/>
  <c r="H82" i="18"/>
  <c r="H83" i="18" s="1"/>
  <c r="G82" i="18"/>
  <c r="G83" i="18" s="1"/>
  <c r="F82" i="18"/>
  <c r="F83" i="18" s="1"/>
  <c r="E82" i="18"/>
  <c r="E83" i="18" s="1"/>
  <c r="Q85" i="18" l="1"/>
  <c r="Q86" i="18"/>
  <c r="Q82" i="18"/>
  <c r="Q83" i="18" s="1"/>
  <c r="E98" i="18"/>
  <c r="E99" i="18" s="1"/>
  <c r="G98" i="18"/>
  <c r="G99" i="18" s="1"/>
  <c r="H98" i="18"/>
  <c r="H99" i="18" s="1"/>
  <c r="I98" i="18"/>
  <c r="I99" i="18" s="1"/>
  <c r="J98" i="18"/>
  <c r="J99" i="18" s="1"/>
  <c r="K98" i="18"/>
  <c r="K99" i="18" s="1"/>
  <c r="L98" i="18"/>
  <c r="L99" i="18" s="1"/>
  <c r="M98" i="18"/>
  <c r="M99" i="18" s="1"/>
  <c r="N98" i="18"/>
  <c r="N99" i="18" s="1"/>
  <c r="O98" i="18"/>
  <c r="O99" i="18" s="1"/>
  <c r="P98" i="18"/>
  <c r="P99" i="18" s="1"/>
  <c r="Q98" i="18" l="1"/>
  <c r="Q99" i="18"/>
  <c r="P61" i="18"/>
  <c r="P62" i="18" s="1"/>
  <c r="O61" i="18"/>
  <c r="O62" i="18" s="1"/>
  <c r="N61" i="18"/>
  <c r="N62" i="18" s="1"/>
  <c r="M61" i="18"/>
  <c r="L61" i="18"/>
  <c r="K61" i="18"/>
  <c r="J61" i="18"/>
  <c r="I61" i="18"/>
  <c r="I62" i="18" s="1"/>
  <c r="H61" i="18"/>
  <c r="H62" i="18" s="1"/>
  <c r="G61" i="18"/>
  <c r="G62" i="18" s="1"/>
  <c r="F61" i="18"/>
  <c r="F62" i="18" s="1"/>
  <c r="E61" i="18"/>
  <c r="E62" i="18" s="1"/>
  <c r="P76" i="18"/>
  <c r="P77" i="18" s="1"/>
  <c r="O76" i="18"/>
  <c r="N76" i="18"/>
  <c r="M76" i="18"/>
  <c r="M77" i="18" s="1"/>
  <c r="L76" i="18"/>
  <c r="K76" i="18"/>
  <c r="J76" i="18"/>
  <c r="I76" i="18"/>
  <c r="H76" i="18"/>
  <c r="G76" i="18"/>
  <c r="F76" i="18"/>
  <c r="E76" i="18"/>
  <c r="P73" i="18"/>
  <c r="O73" i="18"/>
  <c r="N73" i="18"/>
  <c r="M73" i="18"/>
  <c r="M74" i="18" s="1"/>
  <c r="L73" i="18"/>
  <c r="K73" i="18"/>
  <c r="J73" i="18"/>
  <c r="I73" i="18"/>
  <c r="I74" i="18" s="1"/>
  <c r="H73" i="18"/>
  <c r="G73" i="18"/>
  <c r="F73" i="18"/>
  <c r="P70" i="18"/>
  <c r="O70" i="18"/>
  <c r="N70" i="18"/>
  <c r="M70" i="18"/>
  <c r="L70" i="18"/>
  <c r="K70" i="18"/>
  <c r="J70" i="18"/>
  <c r="I70" i="18"/>
  <c r="I71" i="18" s="1"/>
  <c r="H70" i="18"/>
  <c r="G70" i="18"/>
  <c r="F70" i="18"/>
  <c r="F71" i="18" s="1"/>
  <c r="E70" i="18"/>
  <c r="P67" i="18"/>
  <c r="O67" i="18"/>
  <c r="N67" i="18"/>
  <c r="M67" i="18"/>
  <c r="L67" i="18"/>
  <c r="K67" i="18"/>
  <c r="J67" i="18"/>
  <c r="I67" i="18"/>
  <c r="H67" i="18"/>
  <c r="G67" i="18"/>
  <c r="F67" i="18"/>
  <c r="E67" i="18"/>
  <c r="P64" i="18"/>
  <c r="O64" i="18"/>
  <c r="N64" i="18"/>
  <c r="M64" i="18"/>
  <c r="M65" i="18" s="1"/>
  <c r="L64" i="18"/>
  <c r="K64" i="18"/>
  <c r="J64" i="18"/>
  <c r="I64" i="18"/>
  <c r="H64" i="18"/>
  <c r="G64" i="18"/>
  <c r="F64" i="18"/>
  <c r="E64" i="18"/>
  <c r="P58" i="18"/>
  <c r="P59" i="18" s="1"/>
  <c r="O58" i="18"/>
  <c r="O59" i="18" s="1"/>
  <c r="N58" i="18"/>
  <c r="N59" i="18" s="1"/>
  <c r="M58" i="18"/>
  <c r="M59" i="18" s="1"/>
  <c r="L58" i="18"/>
  <c r="L59" i="18" s="1"/>
  <c r="K58" i="18"/>
  <c r="K59" i="18" s="1"/>
  <c r="J58" i="18"/>
  <c r="J59" i="18" s="1"/>
  <c r="I58" i="18"/>
  <c r="I59" i="18" s="1"/>
  <c r="H58" i="18"/>
  <c r="H59" i="18" s="1"/>
  <c r="G58" i="18"/>
  <c r="G59" i="18" s="1"/>
  <c r="F58" i="18"/>
  <c r="F59" i="18" s="1"/>
  <c r="E58" i="18"/>
  <c r="E59" i="18" s="1"/>
  <c r="P55" i="18"/>
  <c r="P56" i="18" s="1"/>
  <c r="O55" i="18"/>
  <c r="O56" i="18" s="1"/>
  <c r="N55" i="18"/>
  <c r="N56" i="18" s="1"/>
  <c r="M55" i="18"/>
  <c r="M56" i="18" s="1"/>
  <c r="L55" i="18"/>
  <c r="L56" i="18" s="1"/>
  <c r="K55" i="18"/>
  <c r="K56" i="18" s="1"/>
  <c r="J55" i="18"/>
  <c r="J56" i="18" s="1"/>
  <c r="I55" i="18"/>
  <c r="I56" i="18" s="1"/>
  <c r="H55" i="18"/>
  <c r="H56" i="18" s="1"/>
  <c r="G55" i="18"/>
  <c r="G56" i="18" s="1"/>
  <c r="F55" i="18"/>
  <c r="F56" i="18" s="1"/>
  <c r="E55" i="18"/>
  <c r="E56" i="18" s="1"/>
  <c r="E52" i="18"/>
  <c r="E53" i="18" s="1"/>
  <c r="E49" i="18"/>
  <c r="E50" i="18" s="1"/>
  <c r="E43" i="18"/>
  <c r="E44" i="18" s="1"/>
  <c r="P52" i="18"/>
  <c r="P53" i="18" s="1"/>
  <c r="O52" i="18"/>
  <c r="O53" i="18" s="1"/>
  <c r="N52" i="18"/>
  <c r="N53" i="18" s="1"/>
  <c r="M52" i="18"/>
  <c r="M53" i="18" s="1"/>
  <c r="L52" i="18"/>
  <c r="L53" i="18" s="1"/>
  <c r="K52" i="18"/>
  <c r="K53" i="18" s="1"/>
  <c r="J52" i="18"/>
  <c r="J53" i="18" s="1"/>
  <c r="I52" i="18"/>
  <c r="I53" i="18" s="1"/>
  <c r="H52" i="18"/>
  <c r="H53" i="18" s="1"/>
  <c r="G52" i="18"/>
  <c r="G53" i="18" s="1"/>
  <c r="F52" i="18"/>
  <c r="F53" i="18" s="1"/>
  <c r="P49" i="18"/>
  <c r="P50" i="18" s="1"/>
  <c r="O49" i="18"/>
  <c r="O50" i="18" s="1"/>
  <c r="N49" i="18"/>
  <c r="N50" i="18" s="1"/>
  <c r="M49" i="18"/>
  <c r="M50" i="18" s="1"/>
  <c r="L49" i="18"/>
  <c r="L50" i="18" s="1"/>
  <c r="K49" i="18"/>
  <c r="K50" i="18" s="1"/>
  <c r="J49" i="18"/>
  <c r="J50" i="18" s="1"/>
  <c r="I49" i="18"/>
  <c r="I50" i="18" s="1"/>
  <c r="H49" i="18"/>
  <c r="H50" i="18" s="1"/>
  <c r="G49" i="18"/>
  <c r="G50" i="18" s="1"/>
  <c r="F49" i="18"/>
  <c r="F50" i="18" s="1"/>
  <c r="P43" i="18"/>
  <c r="P44" i="18" s="1"/>
  <c r="O43" i="18"/>
  <c r="O44" i="18" s="1"/>
  <c r="N43" i="18"/>
  <c r="N44" i="18" s="1"/>
  <c r="M43" i="18"/>
  <c r="M44" i="18" s="1"/>
  <c r="L43" i="18"/>
  <c r="L44" i="18" s="1"/>
  <c r="K43" i="18"/>
  <c r="K44" i="18" s="1"/>
  <c r="J43" i="18"/>
  <c r="J44" i="18" s="1"/>
  <c r="I43" i="18"/>
  <c r="I44" i="18" s="1"/>
  <c r="H43" i="18"/>
  <c r="H44" i="18" s="1"/>
  <c r="G43" i="18"/>
  <c r="G44" i="18" s="1"/>
  <c r="F43" i="18"/>
  <c r="F44" i="18" s="1"/>
  <c r="P40" i="18"/>
  <c r="P41" i="18" s="1"/>
  <c r="O40" i="18"/>
  <c r="O41" i="18" s="1"/>
  <c r="N40" i="18"/>
  <c r="N41" i="18" s="1"/>
  <c r="M40" i="18"/>
  <c r="M41" i="18" s="1"/>
  <c r="L40" i="18"/>
  <c r="L41" i="18" s="1"/>
  <c r="K40" i="18"/>
  <c r="K41" i="18" s="1"/>
  <c r="J40" i="18"/>
  <c r="J41" i="18" s="1"/>
  <c r="I40" i="18"/>
  <c r="I41" i="18" s="1"/>
  <c r="H40" i="18"/>
  <c r="H41" i="18" s="1"/>
  <c r="G40" i="18"/>
  <c r="F40" i="18"/>
  <c r="F41" i="18" s="1"/>
  <c r="E41" i="18"/>
  <c r="P33" i="18"/>
  <c r="P34" i="18" s="1"/>
  <c r="O33" i="18"/>
  <c r="O34" i="18" s="1"/>
  <c r="N33" i="18"/>
  <c r="N34" i="18" s="1"/>
  <c r="M33" i="18"/>
  <c r="M34" i="18" s="1"/>
  <c r="L33" i="18"/>
  <c r="L34" i="18" s="1"/>
  <c r="K33" i="18"/>
  <c r="K34" i="18" s="1"/>
  <c r="J33" i="18"/>
  <c r="J34" i="18" s="1"/>
  <c r="I33" i="18"/>
  <c r="I34" i="18" s="1"/>
  <c r="H33" i="18"/>
  <c r="H34" i="18" s="1"/>
  <c r="G33" i="18"/>
  <c r="F33" i="18"/>
  <c r="F34" i="18" s="1"/>
  <c r="E33" i="18"/>
  <c r="E34" i="18" s="1"/>
  <c r="P30" i="18"/>
  <c r="P31" i="18" s="1"/>
  <c r="O30" i="18"/>
  <c r="O31" i="18" s="1"/>
  <c r="N30" i="18"/>
  <c r="N31" i="18" s="1"/>
  <c r="M30" i="18"/>
  <c r="M31" i="18" s="1"/>
  <c r="L30" i="18"/>
  <c r="L31" i="18" s="1"/>
  <c r="K30" i="18"/>
  <c r="K31" i="18" s="1"/>
  <c r="J30" i="18"/>
  <c r="J31" i="18" s="1"/>
  <c r="I30" i="18"/>
  <c r="I31" i="18" s="1"/>
  <c r="H30" i="18"/>
  <c r="H31" i="18" s="1"/>
  <c r="G30" i="18"/>
  <c r="G31" i="18" s="1"/>
  <c r="F30" i="18"/>
  <c r="F31" i="18" s="1"/>
  <c r="E30" i="18"/>
  <c r="E31" i="18" s="1"/>
  <c r="P27" i="18"/>
  <c r="P28" i="18" s="1"/>
  <c r="O27" i="18"/>
  <c r="O28" i="18" s="1"/>
  <c r="N27" i="18"/>
  <c r="N28" i="18" s="1"/>
  <c r="M27" i="18"/>
  <c r="M28" i="18" s="1"/>
  <c r="L27" i="18"/>
  <c r="L28" i="18" s="1"/>
  <c r="K27" i="18"/>
  <c r="K28" i="18" s="1"/>
  <c r="J27" i="18"/>
  <c r="J28" i="18" s="1"/>
  <c r="I27" i="18"/>
  <c r="I28" i="18" s="1"/>
  <c r="H27" i="18"/>
  <c r="H28" i="18" s="1"/>
  <c r="G27" i="18"/>
  <c r="F27" i="18"/>
  <c r="F28" i="18" s="1"/>
  <c r="E27" i="18"/>
  <c r="E28" i="18" s="1"/>
  <c r="P24" i="18"/>
  <c r="P25" i="18" s="1"/>
  <c r="O24" i="18"/>
  <c r="O25" i="18" s="1"/>
  <c r="N24" i="18"/>
  <c r="N25" i="18" s="1"/>
  <c r="M24" i="18"/>
  <c r="M25" i="18" s="1"/>
  <c r="L24" i="18"/>
  <c r="L25" i="18" s="1"/>
  <c r="K24" i="18"/>
  <c r="K25" i="18" s="1"/>
  <c r="J24" i="18"/>
  <c r="J25" i="18" s="1"/>
  <c r="I24" i="18"/>
  <c r="I25" i="18" s="1"/>
  <c r="H24" i="18"/>
  <c r="H25" i="18" s="1"/>
  <c r="G24" i="18"/>
  <c r="G25" i="18" s="1"/>
  <c r="F24" i="18"/>
  <c r="F25" i="18" s="1"/>
  <c r="E24" i="18"/>
  <c r="E25" i="18" s="1"/>
  <c r="P21" i="18"/>
  <c r="P22" i="18" s="1"/>
  <c r="O21" i="18"/>
  <c r="O22" i="18" s="1"/>
  <c r="N21" i="18"/>
  <c r="N22" i="18" s="1"/>
  <c r="M21" i="18"/>
  <c r="M22" i="18" s="1"/>
  <c r="L21" i="18"/>
  <c r="L22" i="18" s="1"/>
  <c r="K21" i="18"/>
  <c r="K22" i="18" s="1"/>
  <c r="J21" i="18"/>
  <c r="J22" i="18" s="1"/>
  <c r="I21" i="18"/>
  <c r="I22" i="18" s="1"/>
  <c r="H21" i="18"/>
  <c r="H22" i="18" s="1"/>
  <c r="G21" i="18"/>
  <c r="F21" i="18"/>
  <c r="F22" i="18" s="1"/>
  <c r="E21" i="18"/>
  <c r="E22" i="18" s="1"/>
  <c r="P18" i="18"/>
  <c r="O18" i="18"/>
  <c r="N18" i="18"/>
  <c r="M18" i="18"/>
  <c r="L18" i="18"/>
  <c r="K18" i="18"/>
  <c r="J18" i="18"/>
  <c r="I18" i="18"/>
  <c r="H18" i="18"/>
  <c r="G18" i="18"/>
  <c r="G19" i="18" s="1"/>
  <c r="F18" i="18"/>
  <c r="E18" i="18"/>
  <c r="G15" i="18"/>
  <c r="H15" i="18"/>
  <c r="I15" i="18"/>
  <c r="J15" i="18"/>
  <c r="K15" i="18"/>
  <c r="L15" i="18"/>
  <c r="M15" i="18"/>
  <c r="N15" i="18"/>
  <c r="O15" i="18"/>
  <c r="P15" i="18"/>
  <c r="Q7" i="18"/>
  <c r="P8" i="18" l="1"/>
  <c r="E19" i="18"/>
  <c r="E8" i="18"/>
  <c r="K62" i="18"/>
  <c r="Q106" i="18"/>
  <c r="Q105" i="18"/>
  <c r="N8" i="18"/>
  <c r="J8" i="18"/>
  <c r="L8" i="18"/>
  <c r="H16" i="18"/>
  <c r="H8" i="18"/>
  <c r="J62" i="18"/>
  <c r="I8" i="18"/>
  <c r="O8" i="18"/>
  <c r="K8" i="18"/>
  <c r="G16" i="18"/>
  <c r="G8" i="18"/>
  <c r="F16" i="18"/>
  <c r="F8" i="18"/>
  <c r="M8" i="18"/>
  <c r="E16" i="18"/>
  <c r="I77" i="18"/>
  <c r="L62" i="18"/>
  <c r="M62" i="18"/>
  <c r="L77" i="18"/>
  <c r="H77" i="18"/>
  <c r="Q33" i="18"/>
  <c r="Q21" i="18"/>
  <c r="Q27" i="18"/>
  <c r="M68" i="18"/>
  <c r="Q55" i="18"/>
  <c r="Q40" i="18"/>
  <c r="G22" i="18"/>
  <c r="Q22" i="18" s="1"/>
  <c r="G28" i="18"/>
  <c r="Q28" i="18" s="1"/>
  <c r="G34" i="18"/>
  <c r="Q34" i="18" s="1"/>
  <c r="G41" i="18"/>
  <c r="Q41" i="18" s="1"/>
  <c r="Q49" i="18"/>
  <c r="Q18" i="18"/>
  <c r="Q56" i="18"/>
  <c r="J77" i="18"/>
  <c r="N77" i="18"/>
  <c r="G77" i="18"/>
  <c r="K77" i="18"/>
  <c r="O77" i="18"/>
  <c r="Q58" i="18"/>
  <c r="Q53" i="18"/>
  <c r="Q52" i="18"/>
  <c r="I68" i="18"/>
  <c r="M71" i="18"/>
  <c r="I65" i="18"/>
  <c r="E77" i="18"/>
  <c r="E71" i="18"/>
  <c r="E68" i="18"/>
  <c r="E65" i="18"/>
  <c r="Q43" i="18"/>
  <c r="Q44" i="18"/>
  <c r="Q59" i="18"/>
  <c r="Q50" i="18"/>
  <c r="F65" i="18"/>
  <c r="J65" i="18"/>
  <c r="N65" i="18"/>
  <c r="F68" i="18"/>
  <c r="J68" i="18"/>
  <c r="N68" i="18"/>
  <c r="J71" i="18"/>
  <c r="N71" i="18"/>
  <c r="F74" i="18"/>
  <c r="J74" i="18"/>
  <c r="N74" i="18"/>
  <c r="F77" i="18"/>
  <c r="G65" i="18"/>
  <c r="K65" i="18"/>
  <c r="O65" i="18"/>
  <c r="G68" i="18"/>
  <c r="K68" i="18"/>
  <c r="O68" i="18"/>
  <c r="G71" i="18"/>
  <c r="K71" i="18"/>
  <c r="O71" i="18"/>
  <c r="G74" i="18"/>
  <c r="K74" i="18"/>
  <c r="O74" i="18"/>
  <c r="H65" i="18"/>
  <c r="L65" i="18"/>
  <c r="P65" i="18"/>
  <c r="H68" i="18"/>
  <c r="L68" i="18"/>
  <c r="P68" i="18"/>
  <c r="H71" i="18"/>
  <c r="L71" i="18"/>
  <c r="P71" i="18"/>
  <c r="H74" i="18"/>
  <c r="L74" i="18"/>
  <c r="P74" i="18"/>
  <c r="Q61" i="18"/>
  <c r="Q30" i="18"/>
  <c r="Q24" i="18"/>
  <c r="F19" i="18"/>
  <c r="Q15" i="18"/>
  <c r="Q31" i="18"/>
  <c r="Q25" i="18"/>
  <c r="F10" i="18" l="1"/>
  <c r="G10" i="18"/>
  <c r="Q8" i="18"/>
  <c r="Q62" i="18"/>
  <c r="Q77" i="18"/>
  <c r="Q68" i="18"/>
  <c r="Q71" i="18"/>
  <c r="Q67" i="18"/>
  <c r="Q65" i="18"/>
  <c r="Q76" i="18"/>
  <c r="Q70" i="18"/>
  <c r="Q64" i="18"/>
  <c r="G11" i="18" l="1"/>
  <c r="F11" i="18"/>
  <c r="I19" i="18"/>
  <c r="H19" i="18"/>
  <c r="H10" i="18" s="1"/>
  <c r="J19" i="18"/>
  <c r="H11" i="18" l="1"/>
  <c r="G9" i="18"/>
  <c r="K19" i="18"/>
  <c r="F9" i="18"/>
  <c r="J16" i="18" l="1"/>
  <c r="J10" i="18" s="1"/>
  <c r="I16" i="18"/>
  <c r="I10" i="18" s="1"/>
  <c r="L19" i="18"/>
  <c r="I11" i="18" l="1"/>
  <c r="J11" i="18"/>
  <c r="I9" i="18"/>
  <c r="M19" i="18"/>
  <c r="J9" i="18" l="1"/>
  <c r="K16" i="18"/>
  <c r="K10" i="18" s="1"/>
  <c r="M16" i="18"/>
  <c r="M10" i="18" s="1"/>
  <c r="H9" i="18"/>
  <c r="N19" i="18"/>
  <c r="K11" i="18" l="1"/>
  <c r="M11" i="18"/>
  <c r="L16" i="18"/>
  <c r="L10" i="18" s="1"/>
  <c r="O19" i="18"/>
  <c r="L11" i="18" l="1"/>
  <c r="N16" i="18"/>
  <c r="N10" i="18" s="1"/>
  <c r="O16" i="18"/>
  <c r="O10" i="18" s="1"/>
  <c r="K9" i="18"/>
  <c r="P19" i="18"/>
  <c r="Q19" i="18" s="1"/>
  <c r="O11" i="18" l="1"/>
  <c r="N11" i="18"/>
  <c r="M9" i="18"/>
  <c r="L9" i="18"/>
  <c r="P16" i="18"/>
  <c r="Q95" i="18" l="1"/>
  <c r="P10" i="18"/>
  <c r="P11" i="18" s="1"/>
  <c r="Q94" i="18"/>
  <c r="Q91" i="18"/>
  <c r="Q80" i="18"/>
  <c r="Q79" i="18"/>
  <c r="Q16" i="18"/>
  <c r="N9" i="18"/>
  <c r="Q92" i="18" l="1"/>
  <c r="O9" i="18"/>
  <c r="P9" i="18" l="1"/>
  <c r="E73" i="18"/>
  <c r="E74" i="18" s="1"/>
  <c r="E10" i="18" l="1"/>
  <c r="Q74" i="18"/>
  <c r="Q73" i="18"/>
  <c r="E9" i="18" l="1"/>
  <c r="Q9" i="18" s="1"/>
  <c r="E11" i="18"/>
  <c r="Q11" i="18" s="1"/>
  <c r="Q10" i="18"/>
</calcChain>
</file>

<file path=xl/sharedStrings.xml><?xml version="1.0" encoding="utf-8"?>
<sst xmlns="http://schemas.openxmlformats.org/spreadsheetml/2006/main" count="238" uniqueCount="87">
  <si>
    <t>№
п/п</t>
  </si>
  <si>
    <t>Наименование</t>
  </si>
  <si>
    <t>Ед.изм.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</si>
  <si>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</si>
  <si>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</si>
  <si>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</si>
  <si>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</si>
  <si>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</si>
  <si>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</si>
  <si>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</si>
  <si>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</si>
  <si>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</si>
  <si>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</si>
  <si>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</si>
  <si>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</si>
  <si>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</t>
  </si>
  <si>
    <t>сут.</t>
  </si>
  <si>
    <t>руб.</t>
  </si>
  <si>
    <t>Сутки</t>
  </si>
  <si>
    <t>2</t>
  </si>
  <si>
    <t>Общее кол-во аренды ЭПО</t>
  </si>
  <si>
    <t>3</t>
  </si>
  <si>
    <t>Стоимость 1 скважино-суток аренды ЭПО</t>
  </si>
  <si>
    <t>4</t>
  </si>
  <si>
    <t>6</t>
  </si>
  <si>
    <t>7</t>
  </si>
  <si>
    <t>8</t>
  </si>
  <si>
    <t>кмп.</t>
  </si>
  <si>
    <t>Комплектацию ЭПУ осуществлять 100 % с датчиками ТМС.</t>
  </si>
  <si>
    <t>цена,  Руб</t>
  </si>
  <si>
    <t>5</t>
  </si>
  <si>
    <t xml:space="preserve">Приложение №       к Договору № </t>
  </si>
  <si>
    <t>Мультифазная секция</t>
  </si>
  <si>
    <t>Сепаратор мех.примесей</t>
  </si>
  <si>
    <t>Контейнер с химией против солей</t>
  </si>
  <si>
    <t>Станция управления с частотным преобразователем</t>
  </si>
  <si>
    <t>ТМПН</t>
  </si>
  <si>
    <t>1</t>
  </si>
  <si>
    <t>ЭЦН 3 (0-400) напор 2500-3000м</t>
  </si>
  <si>
    <t>ЭЦН 2А (0-200) напор  2500-3000м</t>
  </si>
  <si>
    <t>9</t>
  </si>
  <si>
    <t>10</t>
  </si>
  <si>
    <t>11</t>
  </si>
  <si>
    <t>12</t>
  </si>
  <si>
    <t>ЭЦН 5, 5А (500-599) напор до 3000м</t>
  </si>
  <si>
    <t>ЭЦН 5, 5А (600-699) напор до 3000м</t>
  </si>
  <si>
    <t>ЭЦН 5, 5А (700-799) напор до 3000м</t>
  </si>
  <si>
    <t>ЭЦН 5, 5А (800-899) напор до 3000м</t>
  </si>
  <si>
    <t>ЭЦН 5, 5А (900-999) напор до 3000м</t>
  </si>
  <si>
    <t>ЭЦН 5, 5А (1000+) напор до 3000м</t>
  </si>
  <si>
    <t>13</t>
  </si>
  <si>
    <t>14</t>
  </si>
  <si>
    <t>15</t>
  </si>
  <si>
    <t>Антикоррозиционное исполнение ЭЦН</t>
  </si>
  <si>
    <t>Сутки временного пользования</t>
  </si>
  <si>
    <t>16</t>
  </si>
  <si>
    <t>Высокогерметичный обратный клапан с полимерным кольцом</t>
  </si>
  <si>
    <t>ТМС на выкиде УЭЦН с расходомером (по отдельной заявке Заказчика)</t>
  </si>
  <si>
    <t>17</t>
  </si>
  <si>
    <t>Обслуживание УЭЦН</t>
  </si>
  <si>
    <t>Сутки обслуживания</t>
  </si>
  <si>
    <t>Малый габарит 2А и 3</t>
  </si>
  <si>
    <t>Габарит 5 и 5А</t>
  </si>
  <si>
    <t>ТМС на выкиде ЭЦН - с расходомером, сертифицированным, как средство измерения (по дополнительной заявке Заказчика)</t>
  </si>
  <si>
    <t>В стоимость временного пользования оборудованием ЭЦН входит стоимость протектолайзеров, клямс, циркуляционных, сбивных и обратных клапанов, ЗИП для монтажа при спуске.</t>
  </si>
  <si>
    <t>В комплект фильтра / сепаратора мех.примесей входит уплотнительный узел ЭК, байпасный клапан, клапан сброса песка, перфорированный патрубок, переводники для монтажа и присоединения контейнеров, заглушка для контейнеров.
Применяемые ЭК - 102, 120, 146, 168; применяемые НКТ для контейнера - 60 мм, 73 мм, 89 мм</t>
  </si>
  <si>
    <t>Кожух ПЭД применяется как крепление сепаратора мех.примесей в ЭК большого диаметра (245мм) ввиду отсутствия соответствующих манжет (РМ) с соответствующим применением мультифазных секций, либо диспергаторов (или аналоги).</t>
  </si>
  <si>
    <t>Греющий кабель (комплект нагревальной кабельной линии включая СУ, ТМПН, наземный кабель,заделки)</t>
  </si>
  <si>
    <t>ЭЦН 5, 5А (0-499) напор  2500-3000м</t>
  </si>
  <si>
    <t>Комплект нагревательной кабельной линии (0-1000м) на наружней стенке НКТ</t>
  </si>
  <si>
    <t>В том числе:</t>
  </si>
  <si>
    <t xml:space="preserve"> ЭЦН малый габарит 2А и 3 (включая газосепораторы/газосепараторы-диспергаторы/входной модуль, подземный кабель, наземный кабель от устья до КТПН)</t>
  </si>
  <si>
    <t>УЭЦН с полимерными РО (по результату внедрения количество может корректироваться)</t>
  </si>
  <si>
    <t>Высокогерметичный обратный клапан с полимерным кольцом (для НКТ 48/60мм)</t>
  </si>
  <si>
    <t>Итого стоимость (без НДС)</t>
  </si>
  <si>
    <t>Итого стоимость (с НДС)</t>
  </si>
  <si>
    <t>18</t>
  </si>
  <si>
    <t>19</t>
  </si>
  <si>
    <t>Чехол на СУ (для УЭЦН любой габаритной группы, количество может быть скорретированно в оперативном порядке по результатам внедрения)</t>
  </si>
  <si>
    <t xml:space="preserve"> ЭЦН габарит 5 и 5А (включая газосепораторы/газосепараторы-диспергаторы/входной модуль, подземный кабель, наземный кабель от устья до КТПН)</t>
  </si>
  <si>
    <t xml:space="preserve">При формировании цены учесть, что УЭЦН высокой производительности от 320 м3/сут и выше для водозаборных скважин и скв.Шурф поставляется только с входным модулем </t>
  </si>
  <si>
    <t>Примечание (являются обязательными к выполнению):</t>
  </si>
  <si>
    <t>Модем для удаленного доступа к СУ (по отдельной заявке Заказчика)</t>
  </si>
  <si>
    <t>По позициям с значением количества комплектов "0" также указать цену, предполагается возможная комплектация по отдельной заявке за 45-90 дней до внедрения.</t>
  </si>
  <si>
    <r>
      <t>Кожух ПЭД ( для ЭК Ø</t>
    </r>
    <r>
      <rPr>
        <sz val="9"/>
        <rFont val="Golos Text"/>
        <family val="2"/>
        <charset val="204"/>
      </rPr>
      <t>168,245мм с возможностью крепления сепаратора мех.примесей)</t>
    </r>
  </si>
  <si>
    <t>Ожидаемая производственная программа по обслуживанию УЭЦН и возмездной передаче УЭЦН габарита во временное пользование на период 01.01.2026 - 31.12.2028 АО "НК "Янгпур"</t>
  </si>
  <si>
    <t xml:space="preserve">Всего за
2026-2028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</si>
</sst>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_₽_-;\-* #,##0.00\ _₽_-;_-* &quot;-&quot;??\ _₽_-;_-@_-"/>
    <numFmt numFmtId="165" formatCode="_-* #,##0.00_р_._-;\-* #,##0.00_р_._-;_-* &quot;-&quot;??_р_._-;_-@_-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1"/>
      <color theme="1"/>
      <name val="Golos Text"/>
      <family val="2"/>
      <charset val="204"/>
    </font>
    <font>
      <b/>
      <sz val="14"/>
      <color theme="1"/>
      <name val="Golos Text"/>
      <family val="2"/>
      <charset val="204"/>
    </font>
    <font>
      <sz val="10"/>
      <name val="Golos Text"/>
      <family val="2"/>
      <charset val="204"/>
    </font>
    <font>
      <sz val="10"/>
      <color indexed="9"/>
      <name val="Golos Text"/>
      <family val="2"/>
      <charset val="204"/>
    </font>
    <font>
      <b/>
      <sz val="10"/>
      <name val="Golos Text"/>
      <family val="2"/>
      <charset val="204"/>
    </font>
    <font>
      <b/>
      <sz val="10"/>
      <color theme="1"/>
      <name val="Golos Text"/>
      <family val="2"/>
      <charset val="204"/>
    </font>
    <font>
      <b/>
      <sz val="14"/>
      <name val="Golos Text"/>
      <family val="2"/>
      <charset val="204"/>
    </font>
    <font>
      <b/>
      <sz val="10"/>
      <color rgb="FFFF0000"/>
      <name val="Golos Text"/>
      <family val="2"/>
      <charset val="204"/>
    </font>
    <font>
      <b/>
      <sz val="11"/>
      <color rgb="FFFF0000"/>
      <name val="Golos Text"/>
      <family val="2"/>
      <charset val="204"/>
    </font>
    <font>
      <sz val="11"/>
      <color rgb="FFFF0000"/>
      <name val="Golos Text"/>
      <family val="2"/>
      <charset val="204"/>
    </font>
    <font>
      <sz val="9"/>
      <name val="Golos Text"/>
      <family val="2"/>
      <charset val="204"/>
    </font>
    <font>
      <sz val="10"/>
      <color indexed="8"/>
      <name val="Golos Text"/>
      <family val="2"/>
      <charset val="204"/>
    </font>
    <font>
      <sz val="11"/>
      <name val="Golos Text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 diagonalUp="1">
      <left style="medium">
        <color indexed="64"/>
      </left>
      <right style="medium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medium">
        <color indexed="64"/>
      </left>
      <right style="medium">
        <color indexed="64"/>
      </right>
      <top/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 diagonalUp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Up="1">
      <left/>
      <right/>
      <top/>
      <bottom style="thin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3" fillId="0" borderId="0"/>
    <xf numFmtId="165" fontId="4" fillId="0" borderId="0" applyFont="0" applyFill="0" applyBorder="0" applyAlignment="0" applyProtection="0"/>
  </cellStyleXfs>
  <cellXfs count="146">
    <xf numFmtId="0" fontId="0" fillId="0" borderId="0" xfId="0"/>
    <xf numFmtId="0" fontId="3" fillId="0" borderId="0" xfId="4"/>
    <xf numFmtId="0" fontId="5" fillId="0" borderId="0" xfId="4" applyFont="1"/>
    <xf numFmtId="0" fontId="5" fillId="0" borderId="0" xfId="4" applyFont="1" applyAlignment="1">
      <alignment horizontal="left" vertical="top" wrapText="1"/>
    </xf>
    <xf numFmtId="0" fontId="7" fillId="0" borderId="0" xfId="4" applyFont="1"/>
    <xf numFmtId="2" fontId="8" fillId="0" borderId="0" xfId="4" applyNumberFormat="1" applyFont="1"/>
    <xf numFmtId="2" fontId="7" fillId="0" borderId="0" xfId="4" applyNumberFormat="1" applyFont="1"/>
    <xf numFmtId="0" fontId="9" fillId="0" borderId="15" xfId="4" applyFont="1" applyBorder="1" applyAlignment="1">
      <alignment horizontal="center" vertical="center"/>
    </xf>
    <xf numFmtId="0" fontId="7" fillId="0" borderId="15" xfId="4" applyFont="1" applyBorder="1" applyAlignment="1">
      <alignment horizontal="center" vertical="center" wrapText="1"/>
    </xf>
    <xf numFmtId="0" fontId="9" fillId="0" borderId="19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7" fillId="0" borderId="9" xfId="4" applyFont="1" applyBorder="1" applyAlignment="1">
      <alignment horizontal="center" vertical="center"/>
    </xf>
    <xf numFmtId="0" fontId="7" fillId="0" borderId="10" xfId="4" applyFont="1" applyBorder="1" applyAlignment="1">
      <alignment horizontal="center" vertical="center"/>
    </xf>
    <xf numFmtId="0" fontId="7" fillId="0" borderId="23" xfId="4" applyFont="1" applyBorder="1" applyAlignment="1">
      <alignment horizontal="center" vertical="center"/>
    </xf>
    <xf numFmtId="0" fontId="10" fillId="0" borderId="34" xfId="4" applyFont="1" applyBorder="1" applyAlignment="1">
      <alignment horizontal="center" vertical="center"/>
    </xf>
    <xf numFmtId="0" fontId="9" fillId="0" borderId="35" xfId="4" applyFont="1" applyBorder="1" applyAlignment="1">
      <alignment horizontal="left" vertical="center" wrapText="1"/>
    </xf>
    <xf numFmtId="0" fontId="9" fillId="0" borderId="36" xfId="4" applyFont="1" applyBorder="1" applyAlignment="1">
      <alignment horizontal="center" vertical="center"/>
    </xf>
    <xf numFmtId="0" fontId="9" fillId="0" borderId="37" xfId="4" applyFont="1" applyBorder="1" applyAlignment="1">
      <alignment horizontal="center" vertical="center"/>
    </xf>
    <xf numFmtId="0" fontId="9" fillId="0" borderId="38" xfId="4" applyFont="1" applyBorder="1" applyAlignment="1">
      <alignment horizontal="center" vertical="center"/>
    </xf>
    <xf numFmtId="0" fontId="9" fillId="0" borderId="3" xfId="4" applyFont="1" applyBorder="1" applyAlignment="1">
      <alignment horizontal="center" vertical="center"/>
    </xf>
    <xf numFmtId="0" fontId="9" fillId="0" borderId="35" xfId="4" applyFont="1" applyBorder="1" applyAlignment="1">
      <alignment horizontal="center" vertical="center"/>
    </xf>
    <xf numFmtId="49" fontId="10" fillId="0" borderId="30" xfId="4" applyNumberFormat="1" applyFont="1" applyBorder="1" applyAlignment="1">
      <alignment horizontal="center" vertical="center"/>
    </xf>
    <xf numFmtId="0" fontId="9" fillId="0" borderId="21" xfId="4" applyFont="1" applyBorder="1" applyAlignment="1">
      <alignment horizontal="left" vertical="center" wrapText="1"/>
    </xf>
    <xf numFmtId="0" fontId="9" fillId="0" borderId="31" xfId="4" applyFont="1" applyBorder="1" applyAlignment="1">
      <alignment horizontal="center" vertical="center"/>
    </xf>
    <xf numFmtId="0" fontId="9" fillId="0" borderId="32" xfId="4" applyFont="1" applyBorder="1" applyAlignment="1">
      <alignment horizontal="center" vertical="center"/>
    </xf>
    <xf numFmtId="1" fontId="9" fillId="0" borderId="11" xfId="4" applyNumberFormat="1" applyFont="1" applyBorder="1" applyAlignment="1">
      <alignment horizontal="center" vertical="center"/>
    </xf>
    <xf numFmtId="0" fontId="9" fillId="0" borderId="2" xfId="4" applyFont="1" applyBorder="1" applyAlignment="1">
      <alignment horizontal="center" vertical="center"/>
    </xf>
    <xf numFmtId="0" fontId="9" fillId="0" borderId="11" xfId="4" applyFont="1" applyBorder="1" applyAlignment="1">
      <alignment horizontal="center" vertical="center"/>
    </xf>
    <xf numFmtId="1" fontId="9" fillId="0" borderId="2" xfId="4" applyNumberFormat="1" applyFont="1" applyBorder="1" applyAlignment="1">
      <alignment horizontal="center" vertical="center"/>
    </xf>
    <xf numFmtId="1" fontId="9" fillId="0" borderId="21" xfId="4" applyNumberFormat="1" applyFont="1" applyBorder="1" applyAlignment="1">
      <alignment horizontal="center" vertical="center"/>
    </xf>
    <xf numFmtId="49" fontId="10" fillId="0" borderId="26" xfId="4" applyNumberFormat="1" applyFont="1" applyBorder="1" applyAlignment="1">
      <alignment horizontal="center" vertical="center"/>
    </xf>
    <xf numFmtId="0" fontId="9" fillId="0" borderId="33" xfId="4" applyFont="1" applyBorder="1" applyAlignment="1">
      <alignment horizontal="left" vertical="center" wrapText="1"/>
    </xf>
    <xf numFmtId="0" fontId="9" fillId="0" borderId="28" xfId="4" applyFont="1" applyBorder="1" applyAlignment="1">
      <alignment horizontal="center" vertical="center"/>
    </xf>
    <xf numFmtId="0" fontId="9" fillId="0" borderId="27" xfId="4" applyFont="1" applyBorder="1" applyAlignment="1">
      <alignment horizontal="center" vertical="center"/>
    </xf>
    <xf numFmtId="49" fontId="10" fillId="0" borderId="39" xfId="4" applyNumberFormat="1" applyFont="1" applyBorder="1" applyAlignment="1">
      <alignment horizontal="center" vertical="center"/>
    </xf>
    <xf numFmtId="0" fontId="9" fillId="0" borderId="17" xfId="4" applyFont="1" applyBorder="1" applyAlignment="1">
      <alignment horizontal="left" vertical="center" wrapText="1"/>
    </xf>
    <xf numFmtId="0" fontId="9" fillId="0" borderId="40" xfId="4" applyFont="1" applyBorder="1" applyAlignment="1">
      <alignment horizontal="center" vertical="center"/>
    </xf>
    <xf numFmtId="0" fontId="9" fillId="0" borderId="41" xfId="4" applyFont="1" applyBorder="1" applyAlignment="1">
      <alignment horizontal="center" vertical="center"/>
    </xf>
    <xf numFmtId="4" fontId="9" fillId="0" borderId="42" xfId="4" applyNumberFormat="1" applyFont="1" applyBorder="1" applyAlignment="1">
      <alignment horizontal="center" vertical="center"/>
    </xf>
    <xf numFmtId="4" fontId="9" fillId="0" borderId="6" xfId="4" applyNumberFormat="1" applyFont="1" applyBorder="1" applyAlignment="1">
      <alignment horizontal="center" vertical="center"/>
    </xf>
    <xf numFmtId="4" fontId="9" fillId="0" borderId="43" xfId="4" applyNumberFormat="1" applyFont="1" applyBorder="1" applyAlignment="1">
      <alignment horizontal="center" vertical="center"/>
    </xf>
    <xf numFmtId="4" fontId="9" fillId="0" borderId="12" xfId="4" applyNumberFormat="1" applyFont="1" applyBorder="1" applyAlignment="1">
      <alignment horizontal="center" vertical="center"/>
    </xf>
    <xf numFmtId="4" fontId="9" fillId="0" borderId="13" xfId="4" applyNumberFormat="1" applyFont="1" applyBorder="1" applyAlignment="1">
      <alignment horizontal="center" vertical="center"/>
    </xf>
    <xf numFmtId="4" fontId="9" fillId="0" borderId="48" xfId="4" applyNumberFormat="1" applyFont="1" applyBorder="1" applyAlignment="1">
      <alignment horizontal="center" vertical="center"/>
    </xf>
    <xf numFmtId="0" fontId="9" fillId="0" borderId="56" xfId="4" applyFont="1" applyBorder="1" applyAlignment="1">
      <alignment horizontal="center" vertical="center"/>
    </xf>
    <xf numFmtId="1" fontId="7" fillId="0" borderId="5" xfId="4" applyNumberFormat="1" applyFont="1" applyBorder="1" applyAlignment="1">
      <alignment horizontal="center" vertical="center"/>
    </xf>
    <xf numFmtId="1" fontId="7" fillId="0" borderId="7" xfId="4" applyNumberFormat="1" applyFont="1" applyBorder="1" applyAlignment="1">
      <alignment horizontal="center" vertical="center"/>
    </xf>
    <xf numFmtId="1" fontId="7" fillId="0" borderId="49" xfId="4" applyNumberFormat="1" applyFont="1" applyBorder="1" applyAlignment="1">
      <alignment horizontal="center" vertical="center"/>
    </xf>
    <xf numFmtId="0" fontId="9" fillId="0" borderId="29" xfId="4" applyFont="1" applyBorder="1" applyAlignment="1">
      <alignment horizontal="center" vertical="center"/>
    </xf>
    <xf numFmtId="1" fontId="12" fillId="0" borderId="8" xfId="4" applyNumberFormat="1" applyFont="1" applyBorder="1" applyAlignment="1">
      <alignment horizontal="center" vertical="center"/>
    </xf>
    <xf numFmtId="1" fontId="12" fillId="0" borderId="1" xfId="4" applyNumberFormat="1" applyFont="1" applyBorder="1" applyAlignment="1">
      <alignment horizontal="center" vertical="center"/>
    </xf>
    <xf numFmtId="1" fontId="12" fillId="0" borderId="50" xfId="4" applyNumberFormat="1" applyFont="1" applyBorder="1" applyAlignment="1">
      <alignment horizontal="center" vertical="center"/>
    </xf>
    <xf numFmtId="1" fontId="12" fillId="0" borderId="19" xfId="4" applyNumberFormat="1" applyFont="1" applyBorder="1" applyAlignment="1">
      <alignment horizontal="center" vertical="center"/>
    </xf>
    <xf numFmtId="4" fontId="12" fillId="0" borderId="9" xfId="4" applyNumberFormat="1" applyFont="1" applyBorder="1" applyAlignment="1">
      <alignment horizontal="center" vertical="center"/>
    </xf>
    <xf numFmtId="4" fontId="12" fillId="0" borderId="10" xfId="4" applyNumberFormat="1" applyFont="1" applyBorder="1" applyAlignment="1">
      <alignment horizontal="center" vertical="center"/>
    </xf>
    <xf numFmtId="4" fontId="12" fillId="0" borderId="51" xfId="4" applyNumberFormat="1" applyFont="1" applyBorder="1" applyAlignment="1">
      <alignment horizontal="center" vertical="center"/>
    </xf>
    <xf numFmtId="164" fontId="12" fillId="0" borderId="9" xfId="2" applyFont="1" applyFill="1" applyBorder="1" applyAlignment="1">
      <alignment horizontal="center" vertical="center"/>
    </xf>
    <xf numFmtId="164" fontId="12" fillId="0" borderId="10" xfId="2" applyFont="1" applyFill="1" applyBorder="1" applyAlignment="1">
      <alignment horizontal="center" vertical="center"/>
    </xf>
    <xf numFmtId="164" fontId="12" fillId="0" borderId="51" xfId="2" applyFont="1" applyFill="1" applyBorder="1" applyAlignment="1">
      <alignment horizontal="center" vertical="center"/>
    </xf>
    <xf numFmtId="164" fontId="12" fillId="0" borderId="23" xfId="2" applyFont="1" applyFill="1" applyBorder="1" applyAlignment="1">
      <alignment horizontal="center" vertical="center"/>
    </xf>
    <xf numFmtId="0" fontId="7" fillId="0" borderId="35" xfId="4" applyFont="1" applyBorder="1" applyAlignment="1">
      <alignment horizontal="center" vertical="center" wrapText="1"/>
    </xf>
    <xf numFmtId="0" fontId="9" fillId="0" borderId="57" xfId="4" applyFont="1" applyBorder="1" applyAlignment="1">
      <alignment horizontal="center" vertical="center"/>
    </xf>
    <xf numFmtId="1" fontId="7" fillId="0" borderId="38" xfId="4" applyNumberFormat="1" applyFont="1" applyBorder="1" applyAlignment="1">
      <alignment horizontal="center" vertical="center"/>
    </xf>
    <xf numFmtId="1" fontId="7" fillId="0" borderId="3" xfId="4" applyNumberFormat="1" applyFont="1" applyBorder="1" applyAlignment="1">
      <alignment horizontal="center" vertical="center"/>
    </xf>
    <xf numFmtId="1" fontId="7" fillId="0" borderId="52" xfId="4" applyNumberFormat="1" applyFont="1" applyBorder="1" applyAlignment="1">
      <alignment horizontal="center" vertical="center"/>
    </xf>
    <xf numFmtId="0" fontId="9" fillId="0" borderId="45" xfId="4" applyFont="1" applyBorder="1" applyAlignment="1">
      <alignment horizontal="center" vertical="center"/>
    </xf>
    <xf numFmtId="4" fontId="12" fillId="0" borderId="53" xfId="4" applyNumberFormat="1" applyFont="1" applyBorder="1" applyAlignment="1">
      <alignment horizontal="center" vertical="center"/>
    </xf>
    <xf numFmtId="4" fontId="12" fillId="0" borderId="54" xfId="4" applyNumberFormat="1" applyFont="1" applyBorder="1" applyAlignment="1">
      <alignment horizontal="center" vertical="center"/>
    </xf>
    <xf numFmtId="4" fontId="12" fillId="0" borderId="55" xfId="4" applyNumberFormat="1" applyFont="1" applyBorder="1" applyAlignment="1">
      <alignment horizontal="center" vertical="center"/>
    </xf>
    <xf numFmtId="164" fontId="12" fillId="0" borderId="53" xfId="2" applyFont="1" applyFill="1" applyBorder="1" applyAlignment="1">
      <alignment horizontal="center" vertical="center"/>
    </xf>
    <xf numFmtId="164" fontId="12" fillId="0" borderId="54" xfId="2" applyFont="1" applyFill="1" applyBorder="1" applyAlignment="1">
      <alignment horizontal="center" vertical="center"/>
    </xf>
    <xf numFmtId="164" fontId="12" fillId="0" borderId="55" xfId="2" applyFont="1" applyFill="1" applyBorder="1" applyAlignment="1">
      <alignment horizontal="center" vertical="center"/>
    </xf>
    <xf numFmtId="164" fontId="12" fillId="0" borderId="45" xfId="2" applyFont="1" applyFill="1" applyBorder="1" applyAlignment="1">
      <alignment horizontal="center" vertical="center"/>
    </xf>
    <xf numFmtId="1" fontId="7" fillId="5" borderId="5" xfId="4" applyNumberFormat="1" applyFont="1" applyFill="1" applyBorder="1" applyAlignment="1">
      <alignment horizontal="center" vertical="center"/>
    </xf>
    <xf numFmtId="1" fontId="7" fillId="5" borderId="7" xfId="4" applyNumberFormat="1" applyFont="1" applyFill="1" applyBorder="1" applyAlignment="1">
      <alignment horizontal="center" vertical="center"/>
    </xf>
    <xf numFmtId="1" fontId="7" fillId="5" borderId="49" xfId="4" applyNumberFormat="1" applyFont="1" applyFill="1" applyBorder="1" applyAlignment="1">
      <alignment horizontal="center" vertical="center"/>
    </xf>
    <xf numFmtId="0" fontId="9" fillId="0" borderId="58" xfId="4" applyFont="1" applyBorder="1" applyAlignment="1">
      <alignment horizontal="center" vertical="center"/>
    </xf>
    <xf numFmtId="0" fontId="9" fillId="0" borderId="4" xfId="4" applyFont="1" applyBorder="1" applyAlignment="1">
      <alignment horizontal="center" vertical="center"/>
    </xf>
    <xf numFmtId="0" fontId="9" fillId="0" borderId="44" xfId="4" applyFont="1" applyBorder="1" applyAlignment="1">
      <alignment horizontal="center" vertical="center"/>
    </xf>
    <xf numFmtId="0" fontId="9" fillId="0" borderId="46" xfId="4" applyFont="1" applyBorder="1" applyAlignment="1">
      <alignment horizontal="center" vertical="center"/>
    </xf>
    <xf numFmtId="0" fontId="9" fillId="0" borderId="47" xfId="4" applyFont="1" applyBorder="1" applyAlignment="1">
      <alignment horizontal="center" vertical="center"/>
    </xf>
    <xf numFmtId="0" fontId="13" fillId="0" borderId="0" xfId="4" applyFont="1"/>
    <xf numFmtId="0" fontId="14" fillId="0" borderId="0" xfId="4" applyFont="1"/>
    <xf numFmtId="1" fontId="7" fillId="0" borderId="62" xfId="4" applyNumberFormat="1" applyFont="1" applyBorder="1" applyAlignment="1">
      <alignment horizontal="center" vertical="center"/>
    </xf>
    <xf numFmtId="1" fontId="7" fillId="0" borderId="59" xfId="4" applyNumberFormat="1" applyFont="1" applyBorder="1" applyAlignment="1">
      <alignment horizontal="center" vertical="center"/>
    </xf>
    <xf numFmtId="1" fontId="12" fillId="0" borderId="63" xfId="4" applyNumberFormat="1" applyFont="1" applyBorder="1" applyAlignment="1">
      <alignment horizontal="center" vertical="center"/>
    </xf>
    <xf numFmtId="1" fontId="12" fillId="0" borderId="60" xfId="4" applyNumberFormat="1" applyFont="1" applyBorder="1" applyAlignment="1">
      <alignment horizontal="center" vertical="center"/>
    </xf>
    <xf numFmtId="4" fontId="12" fillId="0" borderId="64" xfId="4" applyNumberFormat="1" applyFont="1" applyBorder="1" applyAlignment="1">
      <alignment horizontal="center" vertical="center"/>
    </xf>
    <xf numFmtId="164" fontId="12" fillId="0" borderId="61" xfId="2" applyFont="1" applyFill="1" applyBorder="1" applyAlignment="1">
      <alignment horizontal="center" vertical="center"/>
    </xf>
    <xf numFmtId="0" fontId="16" fillId="0" borderId="0" xfId="4" applyFont="1" applyAlignment="1">
      <alignment horizontal="center"/>
    </xf>
    <xf numFmtId="0" fontId="7" fillId="0" borderId="0" xfId="4" applyFont="1" applyAlignment="1">
      <alignment horizontal="left"/>
    </xf>
    <xf numFmtId="0" fontId="7" fillId="0" borderId="0" xfId="4" applyFont="1" applyAlignment="1">
      <alignment horizontal="center"/>
    </xf>
    <xf numFmtId="1" fontId="7" fillId="0" borderId="0" xfId="4" applyNumberFormat="1" applyFont="1" applyAlignment="1">
      <alignment horizontal="center"/>
    </xf>
    <xf numFmtId="0" fontId="8" fillId="0" borderId="0" xfId="4" applyFont="1" applyAlignment="1">
      <alignment horizontal="center"/>
    </xf>
    <xf numFmtId="0" fontId="13" fillId="3" borderId="0" xfId="4" applyFont="1" applyFill="1" applyAlignment="1">
      <alignment horizontal="left"/>
    </xf>
    <xf numFmtId="0" fontId="9" fillId="0" borderId="45" xfId="4" applyFont="1" applyBorder="1" applyAlignment="1">
      <alignment horizontal="center" vertical="center" wrapText="1"/>
    </xf>
    <xf numFmtId="49" fontId="10" fillId="0" borderId="17" xfId="4" applyNumberFormat="1" applyFont="1" applyBorder="1" applyAlignment="1">
      <alignment horizontal="center" vertical="center"/>
    </xf>
    <xf numFmtId="49" fontId="10" fillId="0" borderId="21" xfId="4" applyNumberFormat="1" applyFont="1" applyBorder="1" applyAlignment="1">
      <alignment horizontal="center" vertical="center"/>
    </xf>
    <xf numFmtId="49" fontId="10" fillId="0" borderId="25" xfId="4" applyNumberFormat="1" applyFont="1" applyBorder="1" applyAlignment="1">
      <alignment horizontal="center" vertical="center"/>
    </xf>
    <xf numFmtId="0" fontId="9" fillId="0" borderId="25" xfId="4" applyFont="1" applyBorder="1" applyAlignment="1">
      <alignment horizontal="center" vertical="center" wrapText="1"/>
    </xf>
    <xf numFmtId="0" fontId="9" fillId="3" borderId="45" xfId="4" applyFont="1" applyFill="1" applyBorder="1" applyAlignment="1">
      <alignment horizontal="center" vertical="center"/>
    </xf>
    <xf numFmtId="0" fontId="9" fillId="3" borderId="25" xfId="4" applyFont="1" applyFill="1" applyBorder="1" applyAlignment="1">
      <alignment horizontal="center" vertical="center"/>
    </xf>
    <xf numFmtId="0" fontId="7" fillId="0" borderId="7" xfId="4" applyFont="1" applyBorder="1" applyAlignment="1">
      <alignment horizontal="center" vertical="center" wrapText="1"/>
    </xf>
    <xf numFmtId="0" fontId="7" fillId="0" borderId="1" xfId="4" applyFont="1" applyBorder="1" applyAlignment="1">
      <alignment horizontal="center" vertical="center" wrapText="1"/>
    </xf>
    <xf numFmtId="0" fontId="9" fillId="3" borderId="4" xfId="4" applyFont="1" applyFill="1" applyBorder="1" applyAlignment="1">
      <alignment horizontal="center" vertical="center"/>
    </xf>
    <xf numFmtId="0" fontId="9" fillId="3" borderId="47" xfId="4" applyFont="1" applyFill="1" applyBorder="1" applyAlignment="1">
      <alignment horizontal="center" vertical="center"/>
    </xf>
    <xf numFmtId="0" fontId="13" fillId="0" borderId="65" xfId="4" applyFont="1" applyBorder="1" applyAlignment="1">
      <alignment horizontal="left" vertical="center" wrapText="1"/>
    </xf>
    <xf numFmtId="0" fontId="13" fillId="0" borderId="66" xfId="4" applyFont="1" applyBorder="1" applyAlignment="1">
      <alignment horizontal="left" vertical="center" wrapText="1"/>
    </xf>
    <xf numFmtId="0" fontId="13" fillId="0" borderId="67" xfId="4" applyFont="1" applyBorder="1" applyAlignment="1">
      <alignment horizontal="left" vertical="center" wrapText="1"/>
    </xf>
    <xf numFmtId="0" fontId="17" fillId="0" borderId="14" xfId="4" applyFont="1" applyBorder="1" applyAlignment="1">
      <alignment horizontal="left" vertical="center" wrapText="1"/>
    </xf>
    <xf numFmtId="0" fontId="17" fillId="0" borderId="15" xfId="4" applyFont="1" applyBorder="1" applyAlignment="1">
      <alignment horizontal="left" vertical="center" wrapText="1"/>
    </xf>
    <xf numFmtId="2" fontId="6" fillId="0" borderId="0" xfId="4" applyNumberFormat="1" applyFont="1" applyAlignment="1">
      <alignment horizontal="center" vertical="center" wrapText="1"/>
    </xf>
    <xf numFmtId="0" fontId="7" fillId="0" borderId="14" xfId="4" applyFont="1" applyBorder="1" applyAlignment="1">
      <alignment horizontal="center" vertical="center" wrapText="1"/>
    </xf>
    <xf numFmtId="0" fontId="7" fillId="0" borderId="18" xfId="4" applyFont="1" applyBorder="1" applyAlignment="1">
      <alignment horizontal="center" vertical="center" wrapText="1"/>
    </xf>
    <xf numFmtId="0" fontId="7" fillId="0" borderId="22" xfId="4" applyFont="1" applyBorder="1" applyAlignment="1">
      <alignment horizontal="center" vertical="center" wrapText="1"/>
    </xf>
    <xf numFmtId="0" fontId="9" fillId="0" borderId="15" xfId="4" applyFont="1" applyBorder="1" applyAlignment="1">
      <alignment horizontal="center" vertical="center"/>
    </xf>
    <xf numFmtId="0" fontId="9" fillId="0" borderId="19" xfId="4" applyFont="1" applyBorder="1" applyAlignment="1">
      <alignment horizontal="center" vertical="center"/>
    </xf>
    <xf numFmtId="0" fontId="9" fillId="0" borderId="23" xfId="4" applyFont="1" applyBorder="1" applyAlignment="1">
      <alignment horizontal="center" vertical="center"/>
    </xf>
    <xf numFmtId="0" fontId="7" fillId="0" borderId="16" xfId="4" applyFont="1" applyBorder="1" applyAlignment="1">
      <alignment horizontal="center" vertical="center" wrapText="1"/>
    </xf>
    <xf numFmtId="0" fontId="7" fillId="0" borderId="20" xfId="4" applyFont="1" applyBorder="1" applyAlignment="1">
      <alignment horizontal="center" vertical="center" wrapText="1"/>
    </xf>
    <xf numFmtId="0" fontId="7" fillId="0" borderId="24" xfId="4" applyFont="1" applyBorder="1" applyAlignment="1">
      <alignment horizontal="center" vertical="center" wrapText="1"/>
    </xf>
    <xf numFmtId="0" fontId="7" fillId="0" borderId="17" xfId="4" applyFont="1" applyBorder="1" applyAlignment="1">
      <alignment horizontal="center" vertical="center" wrapText="1"/>
    </xf>
    <xf numFmtId="0" fontId="7" fillId="0" borderId="21" xfId="4" applyFont="1" applyBorder="1" applyAlignment="1">
      <alignment horizontal="center" vertical="center" wrapText="1"/>
    </xf>
    <xf numFmtId="0" fontId="7" fillId="0" borderId="25" xfId="4" applyFont="1" applyBorder="1" applyAlignment="1">
      <alignment horizontal="center" vertical="center" wrapText="1"/>
    </xf>
    <xf numFmtId="0" fontId="7" fillId="0" borderId="5" xfId="4" applyFont="1" applyBorder="1" applyAlignment="1">
      <alignment horizontal="center" vertical="center" wrapText="1"/>
    </xf>
    <xf numFmtId="0" fontId="7" fillId="0" borderId="8" xfId="4" applyFont="1" applyBorder="1" applyAlignment="1">
      <alignment horizontal="center" vertical="center" wrapText="1"/>
    </xf>
    <xf numFmtId="0" fontId="7" fillId="0" borderId="15" xfId="4" applyFont="1" applyBorder="1" applyAlignment="1">
      <alignment horizontal="center" vertical="center" wrapText="1"/>
    </xf>
    <xf numFmtId="0" fontId="7" fillId="0" borderId="19" xfId="4" applyFont="1" applyBorder="1" applyAlignment="1">
      <alignment horizontal="center" vertical="center" wrapText="1"/>
    </xf>
    <xf numFmtId="0" fontId="9" fillId="4" borderId="26" xfId="4" applyFont="1" applyFill="1" applyBorder="1" applyAlignment="1">
      <alignment horizontal="left" vertical="center" wrapText="1"/>
    </xf>
    <xf numFmtId="0" fontId="9" fillId="4" borderId="27" xfId="4" applyFont="1" applyFill="1" applyBorder="1" applyAlignment="1">
      <alignment horizontal="left" vertical="center" wrapText="1"/>
    </xf>
    <xf numFmtId="0" fontId="9" fillId="4" borderId="28" xfId="4" applyFont="1" applyFill="1" applyBorder="1" applyAlignment="1">
      <alignment horizontal="left" vertical="center" wrapText="1"/>
    </xf>
    <xf numFmtId="0" fontId="9" fillId="3" borderId="44" xfId="4" applyFont="1" applyFill="1" applyBorder="1" applyAlignment="1">
      <alignment horizontal="center" vertical="center"/>
    </xf>
    <xf numFmtId="0" fontId="11" fillId="2" borderId="39" xfId="4" applyFont="1" applyFill="1" applyBorder="1" applyAlignment="1">
      <alignment horizontal="center" vertical="center" wrapText="1"/>
    </xf>
    <xf numFmtId="0" fontId="11" fillId="2" borderId="41" xfId="4" applyFont="1" applyFill="1" applyBorder="1" applyAlignment="1">
      <alignment horizontal="center" vertical="center" wrapText="1"/>
    </xf>
    <xf numFmtId="0" fontId="11" fillId="2" borderId="40" xfId="4" applyFont="1" applyFill="1" applyBorder="1" applyAlignment="1">
      <alignment horizontal="center" vertical="center" wrapText="1"/>
    </xf>
    <xf numFmtId="0" fontId="9" fillId="3" borderId="19" xfId="4" applyFont="1" applyFill="1" applyBorder="1" applyAlignment="1">
      <alignment horizontal="center" vertical="center"/>
    </xf>
    <xf numFmtId="0" fontId="9" fillId="3" borderId="23" xfId="4" applyFont="1" applyFill="1" applyBorder="1" applyAlignment="1">
      <alignment horizontal="center" vertical="center"/>
    </xf>
    <xf numFmtId="0" fontId="11" fillId="2" borderId="26" xfId="4" applyFont="1" applyFill="1" applyBorder="1" applyAlignment="1">
      <alignment horizontal="center" vertical="center" wrapText="1"/>
    </xf>
    <xf numFmtId="0" fontId="11" fillId="2" borderId="27" xfId="4" applyFont="1" applyFill="1" applyBorder="1" applyAlignment="1">
      <alignment horizontal="center" vertical="center" wrapText="1"/>
    </xf>
    <xf numFmtId="0" fontId="11" fillId="2" borderId="28" xfId="4" applyFont="1" applyFill="1" applyBorder="1" applyAlignment="1">
      <alignment horizontal="center" vertical="center" wrapText="1"/>
    </xf>
    <xf numFmtId="0" fontId="17" fillId="0" borderId="18" xfId="4" applyFont="1" applyBorder="1" applyAlignment="1">
      <alignment horizontal="left" vertical="center" wrapText="1"/>
    </xf>
    <xf numFmtId="0" fontId="17" fillId="0" borderId="4" xfId="4" applyFont="1" applyBorder="1" applyAlignment="1">
      <alignment horizontal="left" vertical="center" wrapText="1"/>
    </xf>
    <xf numFmtId="0" fontId="17" fillId="0" borderId="20" xfId="4" applyFont="1" applyBorder="1" applyAlignment="1">
      <alignment horizontal="left" vertical="center" wrapText="1"/>
    </xf>
    <xf numFmtId="164" fontId="9" fillId="0" borderId="12" xfId="2" applyFont="1" applyFill="1" applyBorder="1" applyAlignment="1">
      <alignment vertical="center"/>
    </xf>
    <xf numFmtId="164" fontId="9" fillId="0" borderId="13" xfId="2" applyFont="1" applyFill="1" applyBorder="1" applyAlignment="1">
      <alignment vertical="center"/>
    </xf>
    <xf numFmtId="164" fontId="9" fillId="0" borderId="33" xfId="2" applyFont="1" applyFill="1" applyBorder="1" applyAlignment="1">
      <alignment horizontal="center" vertical="top"/>
    </xf>
  </cellXfs>
  <cellStyles count="6">
    <cellStyle name="Обычный" xfId="0" builtinId="0"/>
    <cellStyle name="Обычный 2" xfId="1" xr:uid="{00000000-0005-0000-0000-000001000000}"/>
    <cellStyle name="Обычный 3" xfId="4" xr:uid="{00000000-0005-0000-0000-000002000000}"/>
    <cellStyle name="Финансовый" xfId="2" builtinId="3"/>
    <cellStyle name="Финансовый 2" xfId="5" xr:uid="{00000000-0005-0000-0000-000004000000}"/>
    <cellStyle name="Финансовый 93" xfId="3" xr:uid="{00000000-0005-0000-0000-000005000000}"/>
  </cellStyles>
  <dxfs count="0"/>
  <tableStyles count="0" defaultTableStyle="TableStyleMedium9" defaultPivotStyle="PivotStyleLight16"/>
  <colors>
    <mruColors>
      <color rgb="FF66FF33"/>
      <color rgb="FFFFFFCC"/>
      <color rgb="FFD4D2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  <pageSetUpPr fitToPage="1"/>
  </sheetPr>
  <dimension ref="A1:S116"/>
  <sheetViews>
    <sheetView tabSelected="1" view="pageBreakPreview" zoomScale="85" zoomScaleNormal="85" zoomScaleSheetLayoutView="85" workbookViewId="0">
      <pane ySplit="12" topLeftCell="A13" activePane="bottomLeft" state="frozen"/>
      <selection pane="bottomLeft" activeCell="J25" sqref="J25"/>
    </sheetView>
  </sheetViews>
  <sheetFormatPr defaultRowHeight="15" x14ac:dyDescent="0.25"/>
  <cols>
    <col min="1" max="1" width="5.5703125" style="1" customWidth="1"/>
    <col min="2" max="2" width="49.28515625" style="1" customWidth="1"/>
    <col min="3" max="3" width="7.140625" style="1" bestFit="1" customWidth="1"/>
    <col min="4" max="4" width="12.42578125" style="1" customWidth="1"/>
    <col min="5" max="6" width="12.28515625" style="1" customWidth="1"/>
    <col min="7" max="7" width="11.7109375" style="1" customWidth="1"/>
    <col min="8" max="16" width="15" style="1" customWidth="1"/>
    <col min="17" max="17" width="18.5703125" style="1" customWidth="1"/>
    <col min="18" max="18" width="31.85546875" style="1" customWidth="1"/>
    <col min="19" max="16384" width="9.140625" style="1"/>
  </cols>
  <sheetData>
    <row r="1" spans="1:19" ht="33.75" customHeight="1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3" t="s">
        <v>31</v>
      </c>
      <c r="R1" s="2"/>
      <c r="S1" s="2"/>
    </row>
    <row r="2" spans="1:19" ht="18" x14ac:dyDescent="0.25">
      <c r="A2" s="111" t="s">
        <v>85</v>
      </c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2"/>
      <c r="S2" s="2"/>
    </row>
    <row r="3" spans="1:19" ht="15.75" thickBot="1" x14ac:dyDescent="0.3">
      <c r="A3" s="4"/>
      <c r="B3" s="4"/>
      <c r="C3" s="4"/>
      <c r="D3" s="4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6"/>
      <c r="R3" s="2"/>
      <c r="S3" s="2"/>
    </row>
    <row r="4" spans="1:19" ht="15" customHeight="1" x14ac:dyDescent="0.25">
      <c r="A4" s="112" t="s">
        <v>0</v>
      </c>
      <c r="B4" s="115" t="s">
        <v>1</v>
      </c>
      <c r="C4" s="118" t="s">
        <v>2</v>
      </c>
      <c r="D4" s="121" t="s">
        <v>29</v>
      </c>
      <c r="E4" s="124" t="s">
        <v>3</v>
      </c>
      <c r="F4" s="102" t="s">
        <v>4</v>
      </c>
      <c r="G4" s="102" t="s">
        <v>5</v>
      </c>
      <c r="H4" s="124" t="s">
        <v>6</v>
      </c>
      <c r="I4" s="102" t="s">
        <v>7</v>
      </c>
      <c r="J4" s="102" t="s">
        <v>8</v>
      </c>
      <c r="K4" s="124" t="s">
        <v>9</v>
      </c>
      <c r="L4" s="102" t="s">
        <v>10</v>
      </c>
      <c r="M4" s="102" t="s">
        <v>11</v>
      </c>
      <c r="N4" s="124" t="s">
        <v>12</v>
      </c>
      <c r="O4" s="102" t="s">
        <v>13</v>
      </c>
      <c r="P4" s="102" t="s">
        <v>14</v>
      </c>
      <c r="Q4" s="126" t="s">
        <v>86</v>
      </c>
      <c r="R4" s="2"/>
      <c r="S4" s="2"/>
    </row>
    <row r="5" spans="1:19" x14ac:dyDescent="0.25">
      <c r="A5" s="113"/>
      <c r="B5" s="116"/>
      <c r="C5" s="119"/>
      <c r="D5" s="122"/>
      <c r="E5" s="125"/>
      <c r="F5" s="103"/>
      <c r="G5" s="103"/>
      <c r="H5" s="125"/>
      <c r="I5" s="103"/>
      <c r="J5" s="103"/>
      <c r="K5" s="125"/>
      <c r="L5" s="103"/>
      <c r="M5" s="103"/>
      <c r="N5" s="125"/>
      <c r="O5" s="103"/>
      <c r="P5" s="103"/>
      <c r="Q5" s="127"/>
      <c r="R5" s="2"/>
      <c r="S5" s="2"/>
    </row>
    <row r="6" spans="1:19" ht="15.75" thickBot="1" x14ac:dyDescent="0.3">
      <c r="A6" s="114"/>
      <c r="B6" s="117"/>
      <c r="C6" s="120"/>
      <c r="D6" s="123"/>
      <c r="E6" s="11" t="s">
        <v>15</v>
      </c>
      <c r="F6" s="12" t="s">
        <v>15</v>
      </c>
      <c r="G6" s="12" t="s">
        <v>15</v>
      </c>
      <c r="H6" s="11" t="s">
        <v>15</v>
      </c>
      <c r="I6" s="12" t="s">
        <v>15</v>
      </c>
      <c r="J6" s="12" t="s">
        <v>15</v>
      </c>
      <c r="K6" s="11" t="s">
        <v>15</v>
      </c>
      <c r="L6" s="12" t="s">
        <v>15</v>
      </c>
      <c r="M6" s="12" t="s">
        <v>15</v>
      </c>
      <c r="N6" s="11" t="s">
        <v>15</v>
      </c>
      <c r="O6" s="12" t="s">
        <v>15</v>
      </c>
      <c r="P6" s="12" t="s">
        <v>15</v>
      </c>
      <c r="Q6" s="13" t="s">
        <v>15</v>
      </c>
      <c r="R6" s="2"/>
      <c r="S6" s="2"/>
    </row>
    <row r="7" spans="1:19" x14ac:dyDescent="0.25">
      <c r="A7" s="14">
        <v>1</v>
      </c>
      <c r="B7" s="15" t="s">
        <v>18</v>
      </c>
      <c r="C7" s="16"/>
      <c r="D7" s="17"/>
      <c r="E7" s="18">
        <f>31*3</f>
        <v>93</v>
      </c>
      <c r="F7" s="19">
        <f>28*3+1</f>
        <v>85</v>
      </c>
      <c r="G7" s="19">
        <f>31*3</f>
        <v>93</v>
      </c>
      <c r="H7" s="18">
        <f>30*3</f>
        <v>90</v>
      </c>
      <c r="I7" s="19">
        <f>31*3</f>
        <v>93</v>
      </c>
      <c r="J7" s="19">
        <f>30*3</f>
        <v>90</v>
      </c>
      <c r="K7" s="18">
        <f>31*3</f>
        <v>93</v>
      </c>
      <c r="L7" s="19">
        <f>31*3</f>
        <v>93</v>
      </c>
      <c r="M7" s="19">
        <f>30*3</f>
        <v>90</v>
      </c>
      <c r="N7" s="18">
        <f>31*3</f>
        <v>93</v>
      </c>
      <c r="O7" s="19">
        <f>30*3</f>
        <v>90</v>
      </c>
      <c r="P7" s="19">
        <f>31*3</f>
        <v>93</v>
      </c>
      <c r="Q7" s="20">
        <f>SUM(E7:P7)</f>
        <v>1096</v>
      </c>
      <c r="R7" s="2"/>
      <c r="S7" s="2"/>
    </row>
    <row r="8" spans="1:19" ht="15.75" thickBot="1" x14ac:dyDescent="0.3">
      <c r="A8" s="21" t="s">
        <v>19</v>
      </c>
      <c r="B8" s="22" t="s">
        <v>20</v>
      </c>
      <c r="C8" s="23" t="s">
        <v>16</v>
      </c>
      <c r="D8" s="24"/>
      <c r="E8" s="25">
        <f t="shared" ref="E8:P8" si="0">E15+E18+E40+E43+E46+E49+E52+E55+E58</f>
        <v>7068</v>
      </c>
      <c r="F8" s="28">
        <f t="shared" si="0"/>
        <v>6505.5357142857138</v>
      </c>
      <c r="G8" s="26">
        <f t="shared" si="0"/>
        <v>7254</v>
      </c>
      <c r="H8" s="25">
        <f t="shared" si="0"/>
        <v>7290</v>
      </c>
      <c r="I8" s="26">
        <f t="shared" si="0"/>
        <v>7533</v>
      </c>
      <c r="J8" s="26">
        <f t="shared" si="0"/>
        <v>7410</v>
      </c>
      <c r="K8" s="27">
        <f t="shared" si="0"/>
        <v>7719</v>
      </c>
      <c r="L8" s="26">
        <f t="shared" si="0"/>
        <v>7794</v>
      </c>
      <c r="M8" s="26">
        <f t="shared" si="0"/>
        <v>7560</v>
      </c>
      <c r="N8" s="27">
        <f t="shared" si="0"/>
        <v>7842</v>
      </c>
      <c r="O8" s="26">
        <f t="shared" si="0"/>
        <v>7650</v>
      </c>
      <c r="P8" s="28">
        <f t="shared" si="0"/>
        <v>7905</v>
      </c>
      <c r="Q8" s="29">
        <f>SUM(E8:P8)</f>
        <v>89530.53571428571</v>
      </c>
      <c r="R8" s="2"/>
      <c r="S8" s="2"/>
    </row>
    <row r="9" spans="1:19" ht="15.75" thickBot="1" x14ac:dyDescent="0.3">
      <c r="A9" s="30" t="s">
        <v>21</v>
      </c>
      <c r="B9" s="31" t="s">
        <v>22</v>
      </c>
      <c r="C9" s="32" t="s">
        <v>17</v>
      </c>
      <c r="D9" s="33"/>
      <c r="E9" s="143">
        <f>E10/E8</f>
        <v>0</v>
      </c>
      <c r="F9" s="144">
        <f t="shared" ref="F9:P9" si="1">F10/F8</f>
        <v>0</v>
      </c>
      <c r="G9" s="144">
        <f t="shared" si="1"/>
        <v>0</v>
      </c>
      <c r="H9" s="143">
        <f t="shared" si="1"/>
        <v>0</v>
      </c>
      <c r="I9" s="144">
        <f t="shared" si="1"/>
        <v>0</v>
      </c>
      <c r="J9" s="144">
        <f t="shared" si="1"/>
        <v>0</v>
      </c>
      <c r="K9" s="143">
        <f t="shared" si="1"/>
        <v>0</v>
      </c>
      <c r="L9" s="144">
        <f t="shared" si="1"/>
        <v>0</v>
      </c>
      <c r="M9" s="144">
        <f t="shared" si="1"/>
        <v>0</v>
      </c>
      <c r="N9" s="143">
        <f t="shared" si="1"/>
        <v>0</v>
      </c>
      <c r="O9" s="144">
        <f t="shared" si="1"/>
        <v>0</v>
      </c>
      <c r="P9" s="144">
        <f t="shared" si="1"/>
        <v>0</v>
      </c>
      <c r="Q9" s="145">
        <f t="shared" ref="Q9:Q10" si="2">SUM(E9:P9)</f>
        <v>0</v>
      </c>
      <c r="R9" s="2"/>
      <c r="S9" s="2"/>
    </row>
    <row r="10" spans="1:19" ht="15.75" thickBot="1" x14ac:dyDescent="0.3">
      <c r="A10" s="34" t="s">
        <v>23</v>
      </c>
      <c r="B10" s="35" t="s">
        <v>74</v>
      </c>
      <c r="C10" s="36" t="s">
        <v>17</v>
      </c>
      <c r="D10" s="37"/>
      <c r="E10" s="38">
        <f>E16+E19+E22+E25+E28+E31+E34+E41+E44+E47+E50+E53+E56+E59+E65+E68+E71+E74+E77+E80+E62+E83+E86+E89+E99+E103+E106+E37+E92+E95</f>
        <v>0</v>
      </c>
      <c r="F10" s="39">
        <f t="shared" ref="F10:P10" si="3">F16+F19+F22+F25+F28+F31+F34+F41+F44+F47+F50+F53+F56+F59+F65+F68+F71+F74+F77+F80+F62+F83+F86+F89+F99+F103+F106+F37+F92+F95</f>
        <v>0</v>
      </c>
      <c r="G10" s="40">
        <f t="shared" si="3"/>
        <v>0</v>
      </c>
      <c r="H10" s="41">
        <f t="shared" si="3"/>
        <v>0</v>
      </c>
      <c r="I10" s="42">
        <f t="shared" si="3"/>
        <v>0</v>
      </c>
      <c r="J10" s="43">
        <f t="shared" si="3"/>
        <v>0</v>
      </c>
      <c r="K10" s="38">
        <f t="shared" si="3"/>
        <v>0</v>
      </c>
      <c r="L10" s="39">
        <f t="shared" si="3"/>
        <v>0</v>
      </c>
      <c r="M10" s="39">
        <f t="shared" si="3"/>
        <v>0</v>
      </c>
      <c r="N10" s="38">
        <f t="shared" si="3"/>
        <v>0</v>
      </c>
      <c r="O10" s="39">
        <f t="shared" si="3"/>
        <v>0</v>
      </c>
      <c r="P10" s="39">
        <f t="shared" si="3"/>
        <v>0</v>
      </c>
      <c r="Q10" s="39">
        <f t="shared" si="2"/>
        <v>0</v>
      </c>
      <c r="R10" s="2"/>
      <c r="S10" s="2"/>
    </row>
    <row r="11" spans="1:19" ht="15.75" thickBot="1" x14ac:dyDescent="0.3">
      <c r="A11" s="34" t="s">
        <v>30</v>
      </c>
      <c r="B11" s="35" t="s">
        <v>75</v>
      </c>
      <c r="C11" s="36" t="s">
        <v>17</v>
      </c>
      <c r="D11" s="37"/>
      <c r="E11" s="38">
        <f>E10*1.2</f>
        <v>0</v>
      </c>
      <c r="F11" s="39">
        <f t="shared" ref="F11:P11" si="4">F10*1.2</f>
        <v>0</v>
      </c>
      <c r="G11" s="40">
        <f t="shared" si="4"/>
        <v>0</v>
      </c>
      <c r="H11" s="41">
        <f t="shared" si="4"/>
        <v>0</v>
      </c>
      <c r="I11" s="42">
        <f t="shared" si="4"/>
        <v>0</v>
      </c>
      <c r="J11" s="43">
        <f t="shared" si="4"/>
        <v>0</v>
      </c>
      <c r="K11" s="38">
        <f t="shared" si="4"/>
        <v>0</v>
      </c>
      <c r="L11" s="39">
        <f t="shared" si="4"/>
        <v>0</v>
      </c>
      <c r="M11" s="39">
        <f t="shared" si="4"/>
        <v>0</v>
      </c>
      <c r="N11" s="38">
        <f t="shared" si="4"/>
        <v>0</v>
      </c>
      <c r="O11" s="39">
        <f t="shared" si="4"/>
        <v>0</v>
      </c>
      <c r="P11" s="39">
        <f t="shared" si="4"/>
        <v>0</v>
      </c>
      <c r="Q11" s="39">
        <f>SUM(E11:P11)</f>
        <v>0</v>
      </c>
      <c r="R11" s="2"/>
      <c r="S11" s="2"/>
    </row>
    <row r="12" spans="1:19" ht="15.75" thickBot="1" x14ac:dyDescent="0.3">
      <c r="A12" s="128" t="s">
        <v>70</v>
      </c>
      <c r="B12" s="129"/>
      <c r="C12" s="129"/>
      <c r="D12" s="129"/>
      <c r="E12" s="129"/>
      <c r="F12" s="129"/>
      <c r="G12" s="129"/>
      <c r="H12" s="129"/>
      <c r="I12" s="129"/>
      <c r="J12" s="129"/>
      <c r="K12" s="129"/>
      <c r="L12" s="129"/>
      <c r="M12" s="129"/>
      <c r="N12" s="129"/>
      <c r="O12" s="129"/>
      <c r="P12" s="129"/>
      <c r="Q12" s="130"/>
      <c r="R12" s="2"/>
      <c r="S12" s="2"/>
    </row>
    <row r="13" spans="1:19" ht="30" customHeight="1" thickBot="1" x14ac:dyDescent="0.3">
      <c r="A13" s="132" t="s">
        <v>71</v>
      </c>
      <c r="B13" s="133"/>
      <c r="C13" s="133"/>
      <c r="D13" s="133"/>
      <c r="E13" s="133"/>
      <c r="F13" s="133"/>
      <c r="G13" s="133"/>
      <c r="H13" s="133"/>
      <c r="I13" s="133"/>
      <c r="J13" s="133"/>
      <c r="K13" s="133"/>
      <c r="L13" s="133"/>
      <c r="M13" s="133"/>
      <c r="N13" s="133"/>
      <c r="O13" s="133"/>
      <c r="P13" s="133"/>
      <c r="Q13" s="134"/>
      <c r="R13" s="2"/>
      <c r="S13" s="2"/>
    </row>
    <row r="14" spans="1:19" x14ac:dyDescent="0.25">
      <c r="A14" s="96" t="s">
        <v>37</v>
      </c>
      <c r="B14" s="8" t="s">
        <v>39</v>
      </c>
      <c r="C14" s="7" t="s">
        <v>27</v>
      </c>
      <c r="D14" s="44"/>
      <c r="E14" s="45">
        <v>8</v>
      </c>
      <c r="F14" s="46">
        <v>8</v>
      </c>
      <c r="G14" s="47">
        <v>8</v>
      </c>
      <c r="H14" s="45">
        <v>8</v>
      </c>
      <c r="I14" s="46">
        <v>8</v>
      </c>
      <c r="J14" s="47">
        <v>9</v>
      </c>
      <c r="K14" s="45">
        <v>9</v>
      </c>
      <c r="L14" s="46">
        <v>9</v>
      </c>
      <c r="M14" s="47">
        <v>9</v>
      </c>
      <c r="N14" s="45">
        <v>9</v>
      </c>
      <c r="O14" s="46">
        <v>9</v>
      </c>
      <c r="P14" s="47">
        <v>9</v>
      </c>
      <c r="Q14" s="48"/>
      <c r="R14" s="2"/>
      <c r="S14" s="2"/>
    </row>
    <row r="15" spans="1:19" x14ac:dyDescent="0.25">
      <c r="A15" s="97"/>
      <c r="B15" s="95" t="s">
        <v>54</v>
      </c>
      <c r="C15" s="9" t="s">
        <v>16</v>
      </c>
      <c r="D15" s="104"/>
      <c r="E15" s="49">
        <f>E14*E7</f>
        <v>744</v>
      </c>
      <c r="F15" s="50">
        <f>F14*F7</f>
        <v>680</v>
      </c>
      <c r="G15" s="51">
        <f t="shared" ref="G15:P15" si="5">G14*G7</f>
        <v>744</v>
      </c>
      <c r="H15" s="49">
        <f t="shared" si="5"/>
        <v>720</v>
      </c>
      <c r="I15" s="50">
        <f t="shared" si="5"/>
        <v>744</v>
      </c>
      <c r="J15" s="51">
        <f t="shared" si="5"/>
        <v>810</v>
      </c>
      <c r="K15" s="49">
        <f t="shared" si="5"/>
        <v>837</v>
      </c>
      <c r="L15" s="50">
        <f t="shared" si="5"/>
        <v>837</v>
      </c>
      <c r="M15" s="51">
        <f t="shared" si="5"/>
        <v>810</v>
      </c>
      <c r="N15" s="49">
        <f t="shared" si="5"/>
        <v>837</v>
      </c>
      <c r="O15" s="50">
        <f t="shared" si="5"/>
        <v>810</v>
      </c>
      <c r="P15" s="51">
        <f t="shared" si="5"/>
        <v>837</v>
      </c>
      <c r="Q15" s="52">
        <f t="shared" ref="Q15:Q19" si="6">SUM(E15:P15)</f>
        <v>9410</v>
      </c>
      <c r="R15" s="2"/>
      <c r="S15" s="2"/>
    </row>
    <row r="16" spans="1:19" ht="15.75" thickBot="1" x14ac:dyDescent="0.3">
      <c r="A16" s="98"/>
      <c r="B16" s="99"/>
      <c r="C16" s="10" t="s">
        <v>17</v>
      </c>
      <c r="D16" s="131"/>
      <c r="E16" s="53">
        <f>E15*$D$15</f>
        <v>0</v>
      </c>
      <c r="F16" s="54">
        <f>F15*$D$15</f>
        <v>0</v>
      </c>
      <c r="G16" s="55">
        <f>G15*$D$15</f>
        <v>0</v>
      </c>
      <c r="H16" s="56">
        <f>H15*$D$15</f>
        <v>0</v>
      </c>
      <c r="I16" s="57">
        <f t="shared" ref="I16:P16" si="7">I15*$D$15</f>
        <v>0</v>
      </c>
      <c r="J16" s="58">
        <f t="shared" si="7"/>
        <v>0</v>
      </c>
      <c r="K16" s="56">
        <f t="shared" si="7"/>
        <v>0</v>
      </c>
      <c r="L16" s="57">
        <f t="shared" si="7"/>
        <v>0</v>
      </c>
      <c r="M16" s="58">
        <f t="shared" si="7"/>
        <v>0</v>
      </c>
      <c r="N16" s="56">
        <f t="shared" si="7"/>
        <v>0</v>
      </c>
      <c r="O16" s="57">
        <f t="shared" si="7"/>
        <v>0</v>
      </c>
      <c r="P16" s="58">
        <f t="shared" si="7"/>
        <v>0</v>
      </c>
      <c r="Q16" s="59">
        <f t="shared" si="6"/>
        <v>0</v>
      </c>
      <c r="R16" s="2"/>
      <c r="S16" s="2"/>
    </row>
    <row r="17" spans="1:19" x14ac:dyDescent="0.25">
      <c r="A17" s="96" t="s">
        <v>19</v>
      </c>
      <c r="B17" s="60" t="s">
        <v>38</v>
      </c>
      <c r="C17" s="20" t="s">
        <v>27</v>
      </c>
      <c r="D17" s="61"/>
      <c r="E17" s="62">
        <v>0</v>
      </c>
      <c r="F17" s="63">
        <v>0</v>
      </c>
      <c r="G17" s="64">
        <v>0</v>
      </c>
      <c r="H17" s="62">
        <v>0</v>
      </c>
      <c r="I17" s="63">
        <v>0</v>
      </c>
      <c r="J17" s="64">
        <v>0</v>
      </c>
      <c r="K17" s="62">
        <v>0</v>
      </c>
      <c r="L17" s="63">
        <v>0</v>
      </c>
      <c r="M17" s="64">
        <v>0</v>
      </c>
      <c r="N17" s="62">
        <v>0</v>
      </c>
      <c r="O17" s="63">
        <v>0</v>
      </c>
      <c r="P17" s="64">
        <v>0</v>
      </c>
      <c r="Q17" s="48"/>
      <c r="R17" s="2"/>
      <c r="S17" s="2"/>
    </row>
    <row r="18" spans="1:19" x14ac:dyDescent="0.25">
      <c r="A18" s="97"/>
      <c r="B18" s="95" t="s">
        <v>54</v>
      </c>
      <c r="C18" s="9" t="s">
        <v>16</v>
      </c>
      <c r="D18" s="104"/>
      <c r="E18" s="49">
        <f t="shared" ref="E18:P18" si="8">E7*E17</f>
        <v>0</v>
      </c>
      <c r="F18" s="50">
        <f t="shared" si="8"/>
        <v>0</v>
      </c>
      <c r="G18" s="51">
        <f t="shared" si="8"/>
        <v>0</v>
      </c>
      <c r="H18" s="49">
        <f t="shared" si="8"/>
        <v>0</v>
      </c>
      <c r="I18" s="50">
        <f t="shared" si="8"/>
        <v>0</v>
      </c>
      <c r="J18" s="51">
        <f t="shared" si="8"/>
        <v>0</v>
      </c>
      <c r="K18" s="49">
        <f t="shared" si="8"/>
        <v>0</v>
      </c>
      <c r="L18" s="50">
        <f t="shared" si="8"/>
        <v>0</v>
      </c>
      <c r="M18" s="51">
        <f t="shared" si="8"/>
        <v>0</v>
      </c>
      <c r="N18" s="49">
        <f t="shared" si="8"/>
        <v>0</v>
      </c>
      <c r="O18" s="50">
        <f t="shared" si="8"/>
        <v>0</v>
      </c>
      <c r="P18" s="51">
        <f t="shared" si="8"/>
        <v>0</v>
      </c>
      <c r="Q18" s="52">
        <f t="shared" si="6"/>
        <v>0</v>
      </c>
      <c r="R18" s="2"/>
      <c r="S18" s="2"/>
    </row>
    <row r="19" spans="1:19" ht="15.75" thickBot="1" x14ac:dyDescent="0.3">
      <c r="A19" s="98"/>
      <c r="B19" s="99"/>
      <c r="C19" s="65" t="s">
        <v>17</v>
      </c>
      <c r="D19" s="105"/>
      <c r="E19" s="66">
        <f t="shared" ref="E19:G19" si="9">E18*$D$18</f>
        <v>0</v>
      </c>
      <c r="F19" s="67">
        <f t="shared" si="9"/>
        <v>0</v>
      </c>
      <c r="G19" s="68">
        <f t="shared" si="9"/>
        <v>0</v>
      </c>
      <c r="H19" s="69">
        <f>H18*$D$18</f>
        <v>0</v>
      </c>
      <c r="I19" s="70">
        <f t="shared" ref="I19:P19" si="10">I18*$D$18</f>
        <v>0</v>
      </c>
      <c r="J19" s="71">
        <f t="shared" si="10"/>
        <v>0</v>
      </c>
      <c r="K19" s="69">
        <f t="shared" si="10"/>
        <v>0</v>
      </c>
      <c r="L19" s="70">
        <f t="shared" si="10"/>
        <v>0</v>
      </c>
      <c r="M19" s="71">
        <f t="shared" si="10"/>
        <v>0</v>
      </c>
      <c r="N19" s="69">
        <f t="shared" si="10"/>
        <v>0</v>
      </c>
      <c r="O19" s="70">
        <f t="shared" si="10"/>
        <v>0</v>
      </c>
      <c r="P19" s="71">
        <f t="shared" si="10"/>
        <v>0</v>
      </c>
      <c r="Q19" s="72">
        <f t="shared" si="6"/>
        <v>0</v>
      </c>
      <c r="R19" s="2"/>
      <c r="S19" s="2"/>
    </row>
    <row r="20" spans="1:19" x14ac:dyDescent="0.25">
      <c r="A20" s="96" t="s">
        <v>21</v>
      </c>
      <c r="B20" s="8" t="s">
        <v>32</v>
      </c>
      <c r="C20" s="7" t="s">
        <v>27</v>
      </c>
      <c r="D20" s="44"/>
      <c r="E20" s="45">
        <f>E14+E17</f>
        <v>8</v>
      </c>
      <c r="F20" s="46">
        <f t="shared" ref="F20:P20" si="11">F14+F17</f>
        <v>8</v>
      </c>
      <c r="G20" s="47">
        <f t="shared" si="11"/>
        <v>8</v>
      </c>
      <c r="H20" s="45">
        <f t="shared" si="11"/>
        <v>8</v>
      </c>
      <c r="I20" s="46">
        <f t="shared" si="11"/>
        <v>8</v>
      </c>
      <c r="J20" s="47">
        <f t="shared" si="11"/>
        <v>9</v>
      </c>
      <c r="K20" s="45">
        <f t="shared" si="11"/>
        <v>9</v>
      </c>
      <c r="L20" s="46">
        <f t="shared" si="11"/>
        <v>9</v>
      </c>
      <c r="M20" s="47">
        <f t="shared" si="11"/>
        <v>9</v>
      </c>
      <c r="N20" s="45">
        <f t="shared" si="11"/>
        <v>9</v>
      </c>
      <c r="O20" s="46">
        <f t="shared" si="11"/>
        <v>9</v>
      </c>
      <c r="P20" s="47">
        <f t="shared" si="11"/>
        <v>9</v>
      </c>
      <c r="Q20" s="48"/>
      <c r="R20" s="2"/>
      <c r="S20" s="2"/>
    </row>
    <row r="21" spans="1:19" x14ac:dyDescent="0.25">
      <c r="A21" s="97"/>
      <c r="B21" s="95" t="s">
        <v>54</v>
      </c>
      <c r="C21" s="9" t="s">
        <v>16</v>
      </c>
      <c r="D21" s="104"/>
      <c r="E21" s="49">
        <f t="shared" ref="E21:P21" si="12">E20*E7</f>
        <v>744</v>
      </c>
      <c r="F21" s="50">
        <f t="shared" si="12"/>
        <v>680</v>
      </c>
      <c r="G21" s="51">
        <f t="shared" si="12"/>
        <v>744</v>
      </c>
      <c r="H21" s="49">
        <f t="shared" si="12"/>
        <v>720</v>
      </c>
      <c r="I21" s="50">
        <f t="shared" si="12"/>
        <v>744</v>
      </c>
      <c r="J21" s="51">
        <f t="shared" si="12"/>
        <v>810</v>
      </c>
      <c r="K21" s="49">
        <f t="shared" si="12"/>
        <v>837</v>
      </c>
      <c r="L21" s="50">
        <f t="shared" si="12"/>
        <v>837</v>
      </c>
      <c r="M21" s="51">
        <f t="shared" si="12"/>
        <v>810</v>
      </c>
      <c r="N21" s="49">
        <f t="shared" si="12"/>
        <v>837</v>
      </c>
      <c r="O21" s="50">
        <f t="shared" si="12"/>
        <v>810</v>
      </c>
      <c r="P21" s="51">
        <f t="shared" si="12"/>
        <v>837</v>
      </c>
      <c r="Q21" s="52">
        <f t="shared" ref="Q21:Q34" si="13">SUM(E21:P21)</f>
        <v>9410</v>
      </c>
      <c r="R21" s="2"/>
      <c r="S21" s="2"/>
    </row>
    <row r="22" spans="1:19" ht="15.75" thickBot="1" x14ac:dyDescent="0.3">
      <c r="A22" s="98"/>
      <c r="B22" s="99"/>
      <c r="C22" s="65" t="s">
        <v>17</v>
      </c>
      <c r="D22" s="105"/>
      <c r="E22" s="66">
        <f>E21*$D$21</f>
        <v>0</v>
      </c>
      <c r="F22" s="67">
        <f t="shared" ref="F22:P22" si="14">F21*$D$21</f>
        <v>0</v>
      </c>
      <c r="G22" s="68">
        <f t="shared" si="14"/>
        <v>0</v>
      </c>
      <c r="H22" s="69">
        <f t="shared" si="14"/>
        <v>0</v>
      </c>
      <c r="I22" s="70">
        <f t="shared" si="14"/>
        <v>0</v>
      </c>
      <c r="J22" s="71">
        <f t="shared" si="14"/>
        <v>0</v>
      </c>
      <c r="K22" s="69">
        <f t="shared" si="14"/>
        <v>0</v>
      </c>
      <c r="L22" s="70">
        <f t="shared" si="14"/>
        <v>0</v>
      </c>
      <c r="M22" s="71">
        <f t="shared" si="14"/>
        <v>0</v>
      </c>
      <c r="N22" s="69">
        <f t="shared" si="14"/>
        <v>0</v>
      </c>
      <c r="O22" s="70">
        <f t="shared" si="14"/>
        <v>0</v>
      </c>
      <c r="P22" s="71">
        <f t="shared" si="14"/>
        <v>0</v>
      </c>
      <c r="Q22" s="72">
        <f t="shared" si="13"/>
        <v>0</v>
      </c>
      <c r="R22" s="2"/>
      <c r="S22" s="2"/>
    </row>
    <row r="23" spans="1:19" x14ac:dyDescent="0.25">
      <c r="A23" s="96" t="s">
        <v>23</v>
      </c>
      <c r="B23" s="8" t="s">
        <v>33</v>
      </c>
      <c r="C23" s="7" t="s">
        <v>27</v>
      </c>
      <c r="D23" s="44"/>
      <c r="E23" s="45">
        <v>0</v>
      </c>
      <c r="F23" s="46">
        <v>0</v>
      </c>
      <c r="G23" s="47">
        <v>0</v>
      </c>
      <c r="H23" s="45">
        <v>2</v>
      </c>
      <c r="I23" s="46">
        <v>2</v>
      </c>
      <c r="J23" s="47">
        <v>2</v>
      </c>
      <c r="K23" s="45">
        <v>2</v>
      </c>
      <c r="L23" s="46">
        <v>2</v>
      </c>
      <c r="M23" s="47">
        <v>2</v>
      </c>
      <c r="N23" s="45">
        <v>2</v>
      </c>
      <c r="O23" s="46">
        <v>2</v>
      </c>
      <c r="P23" s="47">
        <v>2</v>
      </c>
      <c r="Q23" s="48"/>
      <c r="R23" s="2"/>
      <c r="S23" s="2"/>
    </row>
    <row r="24" spans="1:19" x14ac:dyDescent="0.25">
      <c r="A24" s="97"/>
      <c r="B24" s="95" t="s">
        <v>54</v>
      </c>
      <c r="C24" s="9" t="s">
        <v>16</v>
      </c>
      <c r="D24" s="104"/>
      <c r="E24" s="49">
        <f t="shared" ref="E24:P24" si="15">E7*E23</f>
        <v>0</v>
      </c>
      <c r="F24" s="50">
        <f t="shared" si="15"/>
        <v>0</v>
      </c>
      <c r="G24" s="51">
        <f t="shared" si="15"/>
        <v>0</v>
      </c>
      <c r="H24" s="49">
        <f t="shared" si="15"/>
        <v>180</v>
      </c>
      <c r="I24" s="50">
        <f t="shared" si="15"/>
        <v>186</v>
      </c>
      <c r="J24" s="51">
        <f t="shared" si="15"/>
        <v>180</v>
      </c>
      <c r="K24" s="49">
        <f t="shared" si="15"/>
        <v>186</v>
      </c>
      <c r="L24" s="50">
        <f t="shared" si="15"/>
        <v>186</v>
      </c>
      <c r="M24" s="51">
        <f t="shared" si="15"/>
        <v>180</v>
      </c>
      <c r="N24" s="49">
        <f t="shared" si="15"/>
        <v>186</v>
      </c>
      <c r="O24" s="50">
        <f t="shared" si="15"/>
        <v>180</v>
      </c>
      <c r="P24" s="51">
        <f t="shared" si="15"/>
        <v>186</v>
      </c>
      <c r="Q24" s="52">
        <f t="shared" si="13"/>
        <v>1650</v>
      </c>
      <c r="R24" s="2"/>
      <c r="S24" s="2"/>
    </row>
    <row r="25" spans="1:19" ht="15.75" thickBot="1" x14ac:dyDescent="0.3">
      <c r="A25" s="98"/>
      <c r="B25" s="99"/>
      <c r="C25" s="65" t="s">
        <v>17</v>
      </c>
      <c r="D25" s="105"/>
      <c r="E25" s="66">
        <f>E24*$D$24</f>
        <v>0</v>
      </c>
      <c r="F25" s="67">
        <f t="shared" ref="F25:P25" si="16">F24*$D$24</f>
        <v>0</v>
      </c>
      <c r="G25" s="68">
        <f t="shared" si="16"/>
        <v>0</v>
      </c>
      <c r="H25" s="69">
        <f t="shared" si="16"/>
        <v>0</v>
      </c>
      <c r="I25" s="70">
        <f t="shared" si="16"/>
        <v>0</v>
      </c>
      <c r="J25" s="71">
        <f t="shared" si="16"/>
        <v>0</v>
      </c>
      <c r="K25" s="69">
        <f t="shared" si="16"/>
        <v>0</v>
      </c>
      <c r="L25" s="70">
        <f t="shared" si="16"/>
        <v>0</v>
      </c>
      <c r="M25" s="71">
        <f t="shared" si="16"/>
        <v>0</v>
      </c>
      <c r="N25" s="69">
        <f t="shared" si="16"/>
        <v>0</v>
      </c>
      <c r="O25" s="70">
        <f t="shared" si="16"/>
        <v>0</v>
      </c>
      <c r="P25" s="71">
        <f t="shared" si="16"/>
        <v>0</v>
      </c>
      <c r="Q25" s="72">
        <f t="shared" si="13"/>
        <v>0</v>
      </c>
      <c r="R25" s="2"/>
      <c r="S25" s="2"/>
    </row>
    <row r="26" spans="1:19" x14ac:dyDescent="0.25">
      <c r="A26" s="96" t="s">
        <v>30</v>
      </c>
      <c r="B26" s="8" t="s">
        <v>34</v>
      </c>
      <c r="C26" s="7" t="s">
        <v>27</v>
      </c>
      <c r="D26" s="44"/>
      <c r="E26" s="73">
        <v>0</v>
      </c>
      <c r="F26" s="74">
        <v>0</v>
      </c>
      <c r="G26" s="75">
        <v>0</v>
      </c>
      <c r="H26" s="73">
        <v>1</v>
      </c>
      <c r="I26" s="74">
        <v>1</v>
      </c>
      <c r="J26" s="75">
        <v>1</v>
      </c>
      <c r="K26" s="73">
        <v>1</v>
      </c>
      <c r="L26" s="74">
        <v>1</v>
      </c>
      <c r="M26" s="75">
        <v>1</v>
      </c>
      <c r="N26" s="73">
        <v>1</v>
      </c>
      <c r="O26" s="74">
        <v>1</v>
      </c>
      <c r="P26" s="75">
        <v>1</v>
      </c>
      <c r="Q26" s="48"/>
      <c r="R26" s="2"/>
      <c r="S26" s="2"/>
    </row>
    <row r="27" spans="1:19" x14ac:dyDescent="0.25">
      <c r="A27" s="97"/>
      <c r="B27" s="95" t="s">
        <v>54</v>
      </c>
      <c r="C27" s="9" t="s">
        <v>16</v>
      </c>
      <c r="D27" s="104"/>
      <c r="E27" s="49">
        <f t="shared" ref="E27:P27" si="17">E7*E26</f>
        <v>0</v>
      </c>
      <c r="F27" s="50">
        <f t="shared" si="17"/>
        <v>0</v>
      </c>
      <c r="G27" s="51">
        <f t="shared" si="17"/>
        <v>0</v>
      </c>
      <c r="H27" s="49">
        <f t="shared" si="17"/>
        <v>90</v>
      </c>
      <c r="I27" s="50">
        <f t="shared" si="17"/>
        <v>93</v>
      </c>
      <c r="J27" s="51">
        <f t="shared" si="17"/>
        <v>90</v>
      </c>
      <c r="K27" s="49">
        <f t="shared" si="17"/>
        <v>93</v>
      </c>
      <c r="L27" s="50">
        <f t="shared" si="17"/>
        <v>93</v>
      </c>
      <c r="M27" s="51">
        <f t="shared" si="17"/>
        <v>90</v>
      </c>
      <c r="N27" s="49">
        <f t="shared" si="17"/>
        <v>93</v>
      </c>
      <c r="O27" s="50">
        <f t="shared" si="17"/>
        <v>90</v>
      </c>
      <c r="P27" s="51">
        <f t="shared" si="17"/>
        <v>93</v>
      </c>
      <c r="Q27" s="52">
        <f t="shared" si="13"/>
        <v>825</v>
      </c>
      <c r="R27" s="2"/>
      <c r="S27" s="2"/>
    </row>
    <row r="28" spans="1:19" ht="15.75" thickBot="1" x14ac:dyDescent="0.3">
      <c r="A28" s="98"/>
      <c r="B28" s="99"/>
      <c r="C28" s="65" t="s">
        <v>17</v>
      </c>
      <c r="D28" s="105"/>
      <c r="E28" s="66">
        <f>E27*$D$27</f>
        <v>0</v>
      </c>
      <c r="F28" s="67">
        <f t="shared" ref="F28:P28" si="18">F27*$D$27</f>
        <v>0</v>
      </c>
      <c r="G28" s="68">
        <f t="shared" si="18"/>
        <v>0</v>
      </c>
      <c r="H28" s="69">
        <f t="shared" si="18"/>
        <v>0</v>
      </c>
      <c r="I28" s="70">
        <f t="shared" si="18"/>
        <v>0</v>
      </c>
      <c r="J28" s="71">
        <f t="shared" si="18"/>
        <v>0</v>
      </c>
      <c r="K28" s="69">
        <f t="shared" si="18"/>
        <v>0</v>
      </c>
      <c r="L28" s="70">
        <f t="shared" si="18"/>
        <v>0</v>
      </c>
      <c r="M28" s="71">
        <f t="shared" si="18"/>
        <v>0</v>
      </c>
      <c r="N28" s="69">
        <f t="shared" si="18"/>
        <v>0</v>
      </c>
      <c r="O28" s="70">
        <f t="shared" si="18"/>
        <v>0</v>
      </c>
      <c r="P28" s="71">
        <f t="shared" si="18"/>
        <v>0</v>
      </c>
      <c r="Q28" s="72">
        <f t="shared" si="13"/>
        <v>0</v>
      </c>
      <c r="R28" s="2"/>
      <c r="S28" s="2"/>
    </row>
    <row r="29" spans="1:19" ht="25.5" x14ac:dyDescent="0.25">
      <c r="A29" s="96" t="s">
        <v>24</v>
      </c>
      <c r="B29" s="8" t="s">
        <v>35</v>
      </c>
      <c r="C29" s="7" t="s">
        <v>27</v>
      </c>
      <c r="D29" s="44"/>
      <c r="E29" s="45">
        <f>E14+E17</f>
        <v>8</v>
      </c>
      <c r="F29" s="46">
        <f t="shared" ref="F29:P29" si="19">F14+F17</f>
        <v>8</v>
      </c>
      <c r="G29" s="47">
        <f t="shared" si="19"/>
        <v>8</v>
      </c>
      <c r="H29" s="45">
        <f t="shared" si="19"/>
        <v>8</v>
      </c>
      <c r="I29" s="46">
        <f t="shared" si="19"/>
        <v>8</v>
      </c>
      <c r="J29" s="47">
        <f t="shared" si="19"/>
        <v>9</v>
      </c>
      <c r="K29" s="45">
        <f t="shared" si="19"/>
        <v>9</v>
      </c>
      <c r="L29" s="46">
        <f t="shared" si="19"/>
        <v>9</v>
      </c>
      <c r="M29" s="47">
        <f t="shared" si="19"/>
        <v>9</v>
      </c>
      <c r="N29" s="45">
        <f t="shared" si="19"/>
        <v>9</v>
      </c>
      <c r="O29" s="46">
        <f t="shared" si="19"/>
        <v>9</v>
      </c>
      <c r="P29" s="47">
        <f t="shared" si="19"/>
        <v>9</v>
      </c>
      <c r="Q29" s="48"/>
      <c r="R29" s="2"/>
      <c r="S29" s="2"/>
    </row>
    <row r="30" spans="1:19" x14ac:dyDescent="0.25">
      <c r="A30" s="97"/>
      <c r="B30" s="95" t="s">
        <v>54</v>
      </c>
      <c r="C30" s="9" t="s">
        <v>16</v>
      </c>
      <c r="D30" s="104"/>
      <c r="E30" s="49">
        <f t="shared" ref="E30:P30" si="20">E7*E29</f>
        <v>744</v>
      </c>
      <c r="F30" s="50">
        <f t="shared" si="20"/>
        <v>680</v>
      </c>
      <c r="G30" s="51">
        <f t="shared" si="20"/>
        <v>744</v>
      </c>
      <c r="H30" s="49">
        <f t="shared" si="20"/>
        <v>720</v>
      </c>
      <c r="I30" s="50">
        <f t="shared" si="20"/>
        <v>744</v>
      </c>
      <c r="J30" s="51">
        <f t="shared" si="20"/>
        <v>810</v>
      </c>
      <c r="K30" s="49">
        <f t="shared" si="20"/>
        <v>837</v>
      </c>
      <c r="L30" s="50">
        <f t="shared" si="20"/>
        <v>837</v>
      </c>
      <c r="M30" s="51">
        <f t="shared" si="20"/>
        <v>810</v>
      </c>
      <c r="N30" s="49">
        <f t="shared" si="20"/>
        <v>837</v>
      </c>
      <c r="O30" s="50">
        <f t="shared" si="20"/>
        <v>810</v>
      </c>
      <c r="P30" s="51">
        <f t="shared" si="20"/>
        <v>837</v>
      </c>
      <c r="Q30" s="52">
        <f t="shared" si="13"/>
        <v>9410</v>
      </c>
      <c r="R30" s="2"/>
      <c r="S30" s="2"/>
    </row>
    <row r="31" spans="1:19" ht="15.75" thickBot="1" x14ac:dyDescent="0.3">
      <c r="A31" s="98"/>
      <c r="B31" s="99"/>
      <c r="C31" s="65" t="s">
        <v>17</v>
      </c>
      <c r="D31" s="105"/>
      <c r="E31" s="66">
        <f>E30*$D$30</f>
        <v>0</v>
      </c>
      <c r="F31" s="67">
        <f t="shared" ref="F31:P31" si="21">F30*$D$30</f>
        <v>0</v>
      </c>
      <c r="G31" s="68">
        <f t="shared" si="21"/>
        <v>0</v>
      </c>
      <c r="H31" s="69">
        <f t="shared" si="21"/>
        <v>0</v>
      </c>
      <c r="I31" s="70">
        <f t="shared" si="21"/>
        <v>0</v>
      </c>
      <c r="J31" s="71">
        <f t="shared" si="21"/>
        <v>0</v>
      </c>
      <c r="K31" s="69">
        <f t="shared" si="21"/>
        <v>0</v>
      </c>
      <c r="L31" s="70">
        <f t="shared" si="21"/>
        <v>0</v>
      </c>
      <c r="M31" s="71">
        <f t="shared" si="21"/>
        <v>0</v>
      </c>
      <c r="N31" s="69">
        <f t="shared" si="21"/>
        <v>0</v>
      </c>
      <c r="O31" s="70">
        <f t="shared" si="21"/>
        <v>0</v>
      </c>
      <c r="P31" s="71">
        <f t="shared" si="21"/>
        <v>0</v>
      </c>
      <c r="Q31" s="72">
        <f t="shared" si="13"/>
        <v>0</v>
      </c>
      <c r="R31" s="2"/>
      <c r="S31" s="2"/>
    </row>
    <row r="32" spans="1:19" x14ac:dyDescent="0.25">
      <c r="A32" s="96" t="s">
        <v>25</v>
      </c>
      <c r="B32" s="8" t="s">
        <v>36</v>
      </c>
      <c r="C32" s="7" t="s">
        <v>27</v>
      </c>
      <c r="D32" s="44"/>
      <c r="E32" s="45">
        <f>E14+E17</f>
        <v>8</v>
      </c>
      <c r="F32" s="46">
        <f t="shared" ref="F32:P32" si="22">F14+F17</f>
        <v>8</v>
      </c>
      <c r="G32" s="47">
        <f t="shared" si="22"/>
        <v>8</v>
      </c>
      <c r="H32" s="45">
        <f t="shared" si="22"/>
        <v>8</v>
      </c>
      <c r="I32" s="46">
        <f t="shared" si="22"/>
        <v>8</v>
      </c>
      <c r="J32" s="47">
        <f t="shared" si="22"/>
        <v>9</v>
      </c>
      <c r="K32" s="45">
        <f t="shared" si="22"/>
        <v>9</v>
      </c>
      <c r="L32" s="46">
        <f t="shared" si="22"/>
        <v>9</v>
      </c>
      <c r="M32" s="47">
        <f t="shared" si="22"/>
        <v>9</v>
      </c>
      <c r="N32" s="45">
        <f t="shared" si="22"/>
        <v>9</v>
      </c>
      <c r="O32" s="46">
        <f t="shared" si="22"/>
        <v>9</v>
      </c>
      <c r="P32" s="47">
        <f t="shared" si="22"/>
        <v>9</v>
      </c>
      <c r="Q32" s="48"/>
      <c r="R32" s="2"/>
      <c r="S32" s="2"/>
    </row>
    <row r="33" spans="1:19" x14ac:dyDescent="0.25">
      <c r="A33" s="97"/>
      <c r="B33" s="95" t="s">
        <v>54</v>
      </c>
      <c r="C33" s="9" t="s">
        <v>16</v>
      </c>
      <c r="D33" s="104"/>
      <c r="E33" s="49">
        <f t="shared" ref="E33:P33" si="23">E32*E7</f>
        <v>744</v>
      </c>
      <c r="F33" s="50">
        <f t="shared" si="23"/>
        <v>680</v>
      </c>
      <c r="G33" s="51">
        <f t="shared" si="23"/>
        <v>744</v>
      </c>
      <c r="H33" s="49">
        <f t="shared" si="23"/>
        <v>720</v>
      </c>
      <c r="I33" s="50">
        <f t="shared" si="23"/>
        <v>744</v>
      </c>
      <c r="J33" s="51">
        <f t="shared" si="23"/>
        <v>810</v>
      </c>
      <c r="K33" s="49">
        <f t="shared" si="23"/>
        <v>837</v>
      </c>
      <c r="L33" s="50">
        <f t="shared" si="23"/>
        <v>837</v>
      </c>
      <c r="M33" s="51">
        <f t="shared" si="23"/>
        <v>810</v>
      </c>
      <c r="N33" s="49">
        <f t="shared" si="23"/>
        <v>837</v>
      </c>
      <c r="O33" s="50">
        <f t="shared" si="23"/>
        <v>810</v>
      </c>
      <c r="P33" s="51">
        <f t="shared" si="23"/>
        <v>837</v>
      </c>
      <c r="Q33" s="52">
        <f t="shared" si="13"/>
        <v>9410</v>
      </c>
      <c r="R33" s="2"/>
      <c r="S33" s="2"/>
    </row>
    <row r="34" spans="1:19" ht="15.75" thickBot="1" x14ac:dyDescent="0.3">
      <c r="A34" s="98"/>
      <c r="B34" s="99"/>
      <c r="C34" s="10" t="s">
        <v>17</v>
      </c>
      <c r="D34" s="131"/>
      <c r="E34" s="53">
        <f>E33*$D$33</f>
        <v>0</v>
      </c>
      <c r="F34" s="54">
        <f t="shared" ref="F34:P34" si="24">F33*$D$33</f>
        <v>0</v>
      </c>
      <c r="G34" s="55">
        <f t="shared" si="24"/>
        <v>0</v>
      </c>
      <c r="H34" s="56">
        <f t="shared" si="24"/>
        <v>0</v>
      </c>
      <c r="I34" s="57">
        <f t="shared" si="24"/>
        <v>0</v>
      </c>
      <c r="J34" s="58">
        <f t="shared" si="24"/>
        <v>0</v>
      </c>
      <c r="K34" s="56">
        <f t="shared" si="24"/>
        <v>0</v>
      </c>
      <c r="L34" s="57">
        <f t="shared" si="24"/>
        <v>0</v>
      </c>
      <c r="M34" s="58">
        <f t="shared" si="24"/>
        <v>0</v>
      </c>
      <c r="N34" s="56">
        <f t="shared" si="24"/>
        <v>0</v>
      </c>
      <c r="O34" s="57">
        <f t="shared" si="24"/>
        <v>0</v>
      </c>
      <c r="P34" s="58">
        <f t="shared" si="24"/>
        <v>0</v>
      </c>
      <c r="Q34" s="59">
        <f t="shared" si="13"/>
        <v>0</v>
      </c>
      <c r="R34" s="2"/>
      <c r="S34" s="2"/>
    </row>
    <row r="35" spans="1:19" ht="29.25" customHeight="1" x14ac:dyDescent="0.25">
      <c r="A35" s="96" t="s">
        <v>26</v>
      </c>
      <c r="B35" s="8" t="s">
        <v>73</v>
      </c>
      <c r="C35" s="76" t="s">
        <v>27</v>
      </c>
      <c r="D35" s="48"/>
      <c r="E35" s="45">
        <f>E14</f>
        <v>8</v>
      </c>
      <c r="F35" s="46">
        <f t="shared" ref="F35:P35" si="25">F14</f>
        <v>8</v>
      </c>
      <c r="G35" s="47">
        <f t="shared" si="25"/>
        <v>8</v>
      </c>
      <c r="H35" s="45">
        <f t="shared" si="25"/>
        <v>8</v>
      </c>
      <c r="I35" s="46">
        <f t="shared" si="25"/>
        <v>8</v>
      </c>
      <c r="J35" s="47">
        <f t="shared" si="25"/>
        <v>9</v>
      </c>
      <c r="K35" s="45">
        <f t="shared" si="25"/>
        <v>9</v>
      </c>
      <c r="L35" s="46">
        <f t="shared" si="25"/>
        <v>9</v>
      </c>
      <c r="M35" s="47">
        <f t="shared" si="25"/>
        <v>9</v>
      </c>
      <c r="N35" s="45">
        <f t="shared" si="25"/>
        <v>9</v>
      </c>
      <c r="O35" s="46">
        <f t="shared" si="25"/>
        <v>9</v>
      </c>
      <c r="P35" s="47">
        <f t="shared" si="25"/>
        <v>9</v>
      </c>
      <c r="Q35" s="48"/>
      <c r="R35" s="2"/>
      <c r="S35" s="2"/>
    </row>
    <row r="36" spans="1:19" x14ac:dyDescent="0.25">
      <c r="A36" s="97"/>
      <c r="B36" s="95" t="s">
        <v>54</v>
      </c>
      <c r="C36" s="77" t="s">
        <v>16</v>
      </c>
      <c r="D36" s="100"/>
      <c r="E36" s="49">
        <f>E35*E7</f>
        <v>744</v>
      </c>
      <c r="F36" s="50">
        <f t="shared" ref="F36:P36" si="26">F35*F7</f>
        <v>680</v>
      </c>
      <c r="G36" s="51">
        <f t="shared" si="26"/>
        <v>744</v>
      </c>
      <c r="H36" s="49">
        <f t="shared" si="26"/>
        <v>720</v>
      </c>
      <c r="I36" s="50">
        <f t="shared" si="26"/>
        <v>744</v>
      </c>
      <c r="J36" s="51">
        <f t="shared" si="26"/>
        <v>810</v>
      </c>
      <c r="K36" s="49">
        <f t="shared" si="26"/>
        <v>837</v>
      </c>
      <c r="L36" s="50">
        <f t="shared" si="26"/>
        <v>837</v>
      </c>
      <c r="M36" s="51">
        <f t="shared" si="26"/>
        <v>810</v>
      </c>
      <c r="N36" s="49">
        <f t="shared" si="26"/>
        <v>837</v>
      </c>
      <c r="O36" s="50">
        <f t="shared" si="26"/>
        <v>810</v>
      </c>
      <c r="P36" s="51">
        <f t="shared" si="26"/>
        <v>837</v>
      </c>
      <c r="Q36" s="52">
        <f t="shared" ref="Q36:Q37" si="27">SUM(E36:P36)</f>
        <v>9410</v>
      </c>
      <c r="R36" s="2"/>
      <c r="S36" s="2"/>
    </row>
    <row r="37" spans="1:19" ht="15.75" thickBot="1" x14ac:dyDescent="0.3">
      <c r="A37" s="98"/>
      <c r="B37" s="99"/>
      <c r="C37" s="78" t="s">
        <v>17</v>
      </c>
      <c r="D37" s="101"/>
      <c r="E37" s="53">
        <f>E36*$D$36</f>
        <v>0</v>
      </c>
      <c r="F37" s="54">
        <f t="shared" ref="F37:P37" si="28">F36*$D$36</f>
        <v>0</v>
      </c>
      <c r="G37" s="55">
        <f t="shared" si="28"/>
        <v>0</v>
      </c>
      <c r="H37" s="56">
        <f t="shared" si="28"/>
        <v>0</v>
      </c>
      <c r="I37" s="57">
        <f t="shared" si="28"/>
        <v>0</v>
      </c>
      <c r="J37" s="58">
        <f t="shared" si="28"/>
        <v>0</v>
      </c>
      <c r="K37" s="56">
        <f t="shared" si="28"/>
        <v>0</v>
      </c>
      <c r="L37" s="57">
        <f t="shared" si="28"/>
        <v>0</v>
      </c>
      <c r="M37" s="58">
        <f t="shared" si="28"/>
        <v>0</v>
      </c>
      <c r="N37" s="56">
        <f t="shared" si="28"/>
        <v>0</v>
      </c>
      <c r="O37" s="57">
        <f t="shared" si="28"/>
        <v>0</v>
      </c>
      <c r="P37" s="58">
        <f t="shared" si="28"/>
        <v>0</v>
      </c>
      <c r="Q37" s="59">
        <f t="shared" si="27"/>
        <v>0</v>
      </c>
      <c r="R37" s="2"/>
      <c r="S37" s="2"/>
    </row>
    <row r="38" spans="1:19" ht="18.75" thickBot="1" x14ac:dyDescent="0.3">
      <c r="A38" s="132" t="s">
        <v>79</v>
      </c>
      <c r="B38" s="133"/>
      <c r="C38" s="133"/>
      <c r="D38" s="133"/>
      <c r="E38" s="133"/>
      <c r="F38" s="133"/>
      <c r="G38" s="133"/>
      <c r="H38" s="133"/>
      <c r="I38" s="133"/>
      <c r="J38" s="133"/>
      <c r="K38" s="133"/>
      <c r="L38" s="133"/>
      <c r="M38" s="133"/>
      <c r="N38" s="133"/>
      <c r="O38" s="133"/>
      <c r="P38" s="133"/>
      <c r="Q38" s="134"/>
      <c r="R38" s="2"/>
      <c r="S38" s="2"/>
    </row>
    <row r="39" spans="1:19" x14ac:dyDescent="0.25">
      <c r="A39" s="96" t="s">
        <v>37</v>
      </c>
      <c r="B39" s="8" t="s">
        <v>68</v>
      </c>
      <c r="C39" s="76" t="s">
        <v>27</v>
      </c>
      <c r="D39" s="48"/>
      <c r="E39" s="45">
        <v>54</v>
      </c>
      <c r="F39" s="46">
        <v>54.535714285714285</v>
      </c>
      <c r="G39" s="47">
        <v>56</v>
      </c>
      <c r="H39" s="45">
        <v>59</v>
      </c>
      <c r="I39" s="46">
        <v>59</v>
      </c>
      <c r="J39" s="47">
        <v>59.333333333333336</v>
      </c>
      <c r="K39" s="45">
        <v>60</v>
      </c>
      <c r="L39" s="46">
        <v>60.806451612903224</v>
      </c>
      <c r="M39" s="47">
        <v>61</v>
      </c>
      <c r="N39" s="45">
        <v>61.322580645161288</v>
      </c>
      <c r="O39" s="46">
        <v>62</v>
      </c>
      <c r="P39" s="47">
        <v>62</v>
      </c>
      <c r="Q39" s="48"/>
      <c r="R39" s="2"/>
      <c r="S39" s="2"/>
    </row>
    <row r="40" spans="1:19" x14ac:dyDescent="0.25">
      <c r="A40" s="97"/>
      <c r="B40" s="95" t="s">
        <v>54</v>
      </c>
      <c r="C40" s="77" t="s">
        <v>16</v>
      </c>
      <c r="D40" s="135"/>
      <c r="E40" s="49">
        <f>E7*E39</f>
        <v>5022</v>
      </c>
      <c r="F40" s="50">
        <f t="shared" ref="F40:P40" si="29">F7*F39</f>
        <v>4635.5357142857138</v>
      </c>
      <c r="G40" s="51">
        <f t="shared" si="29"/>
        <v>5208</v>
      </c>
      <c r="H40" s="49">
        <f t="shared" si="29"/>
        <v>5310</v>
      </c>
      <c r="I40" s="50">
        <f t="shared" si="29"/>
        <v>5487</v>
      </c>
      <c r="J40" s="51">
        <f t="shared" si="29"/>
        <v>5340</v>
      </c>
      <c r="K40" s="49">
        <f t="shared" si="29"/>
        <v>5580</v>
      </c>
      <c r="L40" s="50">
        <f t="shared" si="29"/>
        <v>5655</v>
      </c>
      <c r="M40" s="51">
        <f t="shared" si="29"/>
        <v>5490</v>
      </c>
      <c r="N40" s="49">
        <f t="shared" si="29"/>
        <v>5703</v>
      </c>
      <c r="O40" s="50">
        <f t="shared" si="29"/>
        <v>5580</v>
      </c>
      <c r="P40" s="51">
        <f t="shared" si="29"/>
        <v>5766</v>
      </c>
      <c r="Q40" s="52">
        <f t="shared" ref="Q40:Q47" si="30">SUM(E40:P40)</f>
        <v>64776.53571428571</v>
      </c>
      <c r="R40" s="2"/>
      <c r="S40" s="2"/>
    </row>
    <row r="41" spans="1:19" ht="15.75" thickBot="1" x14ac:dyDescent="0.3">
      <c r="A41" s="98"/>
      <c r="B41" s="99"/>
      <c r="C41" s="78" t="s">
        <v>17</v>
      </c>
      <c r="D41" s="136"/>
      <c r="E41" s="53">
        <f>E40*$D$40</f>
        <v>0</v>
      </c>
      <c r="F41" s="54">
        <f t="shared" ref="F41:P41" si="31">F40*$D$40</f>
        <v>0</v>
      </c>
      <c r="G41" s="55">
        <f t="shared" si="31"/>
        <v>0</v>
      </c>
      <c r="H41" s="56">
        <f t="shared" si="31"/>
        <v>0</v>
      </c>
      <c r="I41" s="57">
        <f t="shared" si="31"/>
        <v>0</v>
      </c>
      <c r="J41" s="58">
        <f t="shared" si="31"/>
        <v>0</v>
      </c>
      <c r="K41" s="56">
        <f t="shared" si="31"/>
        <v>0</v>
      </c>
      <c r="L41" s="57">
        <f t="shared" si="31"/>
        <v>0</v>
      </c>
      <c r="M41" s="58">
        <f t="shared" si="31"/>
        <v>0</v>
      </c>
      <c r="N41" s="56">
        <f t="shared" si="31"/>
        <v>0</v>
      </c>
      <c r="O41" s="57">
        <f t="shared" si="31"/>
        <v>0</v>
      </c>
      <c r="P41" s="58">
        <f t="shared" si="31"/>
        <v>0</v>
      </c>
      <c r="Q41" s="59">
        <f t="shared" si="30"/>
        <v>0</v>
      </c>
      <c r="R41" s="2"/>
      <c r="S41" s="2"/>
    </row>
    <row r="42" spans="1:19" x14ac:dyDescent="0.25">
      <c r="A42" s="96" t="s">
        <v>19</v>
      </c>
      <c r="B42" s="60" t="s">
        <v>44</v>
      </c>
      <c r="C42" s="79" t="s">
        <v>27</v>
      </c>
      <c r="D42" s="17"/>
      <c r="E42" s="62">
        <v>4</v>
      </c>
      <c r="F42" s="63">
        <v>4</v>
      </c>
      <c r="G42" s="64">
        <v>4</v>
      </c>
      <c r="H42" s="62">
        <v>4</v>
      </c>
      <c r="I42" s="63">
        <v>4</v>
      </c>
      <c r="J42" s="64">
        <v>4</v>
      </c>
      <c r="K42" s="62">
        <v>4</v>
      </c>
      <c r="L42" s="63">
        <v>4</v>
      </c>
      <c r="M42" s="64">
        <v>4</v>
      </c>
      <c r="N42" s="62">
        <v>4</v>
      </c>
      <c r="O42" s="63">
        <v>4</v>
      </c>
      <c r="P42" s="64">
        <v>4</v>
      </c>
      <c r="Q42" s="48"/>
      <c r="R42" s="2"/>
      <c r="S42" s="2"/>
    </row>
    <row r="43" spans="1:19" x14ac:dyDescent="0.25">
      <c r="A43" s="97"/>
      <c r="B43" s="95" t="s">
        <v>54</v>
      </c>
      <c r="C43" s="77" t="s">
        <v>16</v>
      </c>
      <c r="D43" s="135"/>
      <c r="E43" s="49">
        <f t="shared" ref="E43:P43" si="32">E7*E42</f>
        <v>372</v>
      </c>
      <c r="F43" s="50">
        <f t="shared" si="32"/>
        <v>340</v>
      </c>
      <c r="G43" s="51">
        <f t="shared" si="32"/>
        <v>372</v>
      </c>
      <c r="H43" s="49">
        <f t="shared" si="32"/>
        <v>360</v>
      </c>
      <c r="I43" s="50">
        <f t="shared" si="32"/>
        <v>372</v>
      </c>
      <c r="J43" s="51">
        <f t="shared" si="32"/>
        <v>360</v>
      </c>
      <c r="K43" s="49">
        <f t="shared" si="32"/>
        <v>372</v>
      </c>
      <c r="L43" s="50">
        <f t="shared" si="32"/>
        <v>372</v>
      </c>
      <c r="M43" s="51">
        <f t="shared" si="32"/>
        <v>360</v>
      </c>
      <c r="N43" s="49">
        <f t="shared" si="32"/>
        <v>372</v>
      </c>
      <c r="O43" s="50">
        <f t="shared" si="32"/>
        <v>360</v>
      </c>
      <c r="P43" s="51">
        <f t="shared" si="32"/>
        <v>372</v>
      </c>
      <c r="Q43" s="52">
        <f t="shared" si="30"/>
        <v>4384</v>
      </c>
      <c r="R43" s="2"/>
      <c r="S43" s="2"/>
    </row>
    <row r="44" spans="1:19" ht="15.75" thickBot="1" x14ac:dyDescent="0.3">
      <c r="A44" s="98"/>
      <c r="B44" s="99"/>
      <c r="C44" s="80" t="s">
        <v>17</v>
      </c>
      <c r="D44" s="100"/>
      <c r="E44" s="53">
        <f>E43*$D$43</f>
        <v>0</v>
      </c>
      <c r="F44" s="54">
        <f t="shared" ref="F44:P44" si="33">F43*$D$43</f>
        <v>0</v>
      </c>
      <c r="G44" s="55">
        <f t="shared" si="33"/>
        <v>0</v>
      </c>
      <c r="H44" s="56">
        <f t="shared" si="33"/>
        <v>0</v>
      </c>
      <c r="I44" s="57">
        <f t="shared" si="33"/>
        <v>0</v>
      </c>
      <c r="J44" s="58">
        <f t="shared" si="33"/>
        <v>0</v>
      </c>
      <c r="K44" s="56">
        <f t="shared" si="33"/>
        <v>0</v>
      </c>
      <c r="L44" s="57">
        <f t="shared" si="33"/>
        <v>0</v>
      </c>
      <c r="M44" s="58">
        <f t="shared" si="33"/>
        <v>0</v>
      </c>
      <c r="N44" s="56">
        <f t="shared" si="33"/>
        <v>0</v>
      </c>
      <c r="O44" s="57">
        <f t="shared" si="33"/>
        <v>0</v>
      </c>
      <c r="P44" s="58">
        <f t="shared" si="33"/>
        <v>0</v>
      </c>
      <c r="Q44" s="72">
        <f t="shared" si="30"/>
        <v>0</v>
      </c>
      <c r="R44" s="2"/>
      <c r="S44" s="2"/>
    </row>
    <row r="45" spans="1:19" x14ac:dyDescent="0.25">
      <c r="A45" s="96" t="s">
        <v>21</v>
      </c>
      <c r="B45" s="60" t="s">
        <v>45</v>
      </c>
      <c r="C45" s="76" t="s">
        <v>27</v>
      </c>
      <c r="D45" s="48"/>
      <c r="E45" s="45">
        <v>0</v>
      </c>
      <c r="F45" s="46">
        <v>0</v>
      </c>
      <c r="G45" s="47">
        <v>0</v>
      </c>
      <c r="H45" s="45">
        <v>0</v>
      </c>
      <c r="I45" s="46">
        <v>0</v>
      </c>
      <c r="J45" s="47">
        <v>0</v>
      </c>
      <c r="K45" s="45">
        <v>0</v>
      </c>
      <c r="L45" s="46">
        <v>0</v>
      </c>
      <c r="M45" s="47">
        <v>0</v>
      </c>
      <c r="N45" s="45">
        <v>0</v>
      </c>
      <c r="O45" s="46">
        <v>0</v>
      </c>
      <c r="P45" s="47">
        <v>0</v>
      </c>
      <c r="Q45" s="48"/>
      <c r="R45" s="2"/>
      <c r="S45" s="2"/>
    </row>
    <row r="46" spans="1:19" x14ac:dyDescent="0.25">
      <c r="A46" s="97"/>
      <c r="B46" s="95" t="s">
        <v>54</v>
      </c>
      <c r="C46" s="77" t="s">
        <v>16</v>
      </c>
      <c r="D46" s="100"/>
      <c r="E46" s="49">
        <f t="shared" ref="E46:P46" si="34">E7*E45</f>
        <v>0</v>
      </c>
      <c r="F46" s="50">
        <f t="shared" si="34"/>
        <v>0</v>
      </c>
      <c r="G46" s="51">
        <f t="shared" si="34"/>
        <v>0</v>
      </c>
      <c r="H46" s="49">
        <f t="shared" si="34"/>
        <v>0</v>
      </c>
      <c r="I46" s="50">
        <f t="shared" si="34"/>
        <v>0</v>
      </c>
      <c r="J46" s="51">
        <f t="shared" si="34"/>
        <v>0</v>
      </c>
      <c r="K46" s="49">
        <f t="shared" si="34"/>
        <v>0</v>
      </c>
      <c r="L46" s="50">
        <f t="shared" si="34"/>
        <v>0</v>
      </c>
      <c r="M46" s="51">
        <f t="shared" si="34"/>
        <v>0</v>
      </c>
      <c r="N46" s="49">
        <f t="shared" si="34"/>
        <v>0</v>
      </c>
      <c r="O46" s="50">
        <f t="shared" si="34"/>
        <v>0</v>
      </c>
      <c r="P46" s="51">
        <f t="shared" si="34"/>
        <v>0</v>
      </c>
      <c r="Q46" s="52">
        <f t="shared" si="30"/>
        <v>0</v>
      </c>
      <c r="R46" s="2"/>
      <c r="S46" s="2"/>
    </row>
    <row r="47" spans="1:19" ht="15.75" thickBot="1" x14ac:dyDescent="0.3">
      <c r="A47" s="98"/>
      <c r="B47" s="99"/>
      <c r="C47" s="80" t="s">
        <v>17</v>
      </c>
      <c r="D47" s="101"/>
      <c r="E47" s="53">
        <f>E46*$D$46</f>
        <v>0</v>
      </c>
      <c r="F47" s="54">
        <f t="shared" ref="F47:P47" si="35">F46*$D$46</f>
        <v>0</v>
      </c>
      <c r="G47" s="55">
        <f t="shared" si="35"/>
        <v>0</v>
      </c>
      <c r="H47" s="56">
        <f t="shared" si="35"/>
        <v>0</v>
      </c>
      <c r="I47" s="57">
        <f t="shared" si="35"/>
        <v>0</v>
      </c>
      <c r="J47" s="58">
        <f t="shared" si="35"/>
        <v>0</v>
      </c>
      <c r="K47" s="56">
        <f t="shared" si="35"/>
        <v>0</v>
      </c>
      <c r="L47" s="57">
        <f t="shared" si="35"/>
        <v>0</v>
      </c>
      <c r="M47" s="58">
        <f t="shared" si="35"/>
        <v>0</v>
      </c>
      <c r="N47" s="56">
        <f t="shared" si="35"/>
        <v>0</v>
      </c>
      <c r="O47" s="57">
        <f t="shared" si="35"/>
        <v>0</v>
      </c>
      <c r="P47" s="58">
        <f t="shared" si="35"/>
        <v>0</v>
      </c>
      <c r="Q47" s="72">
        <f t="shared" si="30"/>
        <v>0</v>
      </c>
      <c r="R47" s="2"/>
      <c r="S47" s="2"/>
    </row>
    <row r="48" spans="1:19" ht="15.75" thickBot="1" x14ac:dyDescent="0.3">
      <c r="A48" s="96" t="s">
        <v>23</v>
      </c>
      <c r="B48" s="60" t="s">
        <v>46</v>
      </c>
      <c r="C48" s="76" t="s">
        <v>27</v>
      </c>
      <c r="D48" s="48"/>
      <c r="E48" s="45">
        <v>3</v>
      </c>
      <c r="F48" s="46">
        <v>3</v>
      </c>
      <c r="G48" s="47">
        <v>3</v>
      </c>
      <c r="H48" s="45">
        <v>3</v>
      </c>
      <c r="I48" s="46">
        <v>3</v>
      </c>
      <c r="J48" s="47">
        <v>2</v>
      </c>
      <c r="K48" s="45">
        <v>2</v>
      </c>
      <c r="L48" s="46">
        <v>2</v>
      </c>
      <c r="M48" s="47">
        <v>2</v>
      </c>
      <c r="N48" s="45">
        <v>2</v>
      </c>
      <c r="O48" s="46">
        <v>2</v>
      </c>
      <c r="P48" s="47">
        <v>2</v>
      </c>
      <c r="Q48" s="48"/>
      <c r="R48" s="2"/>
      <c r="S48" s="2"/>
    </row>
    <row r="49" spans="1:19" ht="15.75" thickBot="1" x14ac:dyDescent="0.3">
      <c r="A49" s="96"/>
      <c r="B49" s="95" t="s">
        <v>54</v>
      </c>
      <c r="C49" s="77" t="s">
        <v>16</v>
      </c>
      <c r="D49" s="100"/>
      <c r="E49" s="49">
        <f t="shared" ref="E49:P49" si="36">E48*E7</f>
        <v>279</v>
      </c>
      <c r="F49" s="50">
        <f t="shared" si="36"/>
        <v>255</v>
      </c>
      <c r="G49" s="51">
        <f t="shared" si="36"/>
        <v>279</v>
      </c>
      <c r="H49" s="49">
        <f t="shared" si="36"/>
        <v>270</v>
      </c>
      <c r="I49" s="50">
        <f t="shared" si="36"/>
        <v>279</v>
      </c>
      <c r="J49" s="51">
        <f t="shared" si="36"/>
        <v>180</v>
      </c>
      <c r="K49" s="49">
        <f t="shared" si="36"/>
        <v>186</v>
      </c>
      <c r="L49" s="50">
        <f t="shared" si="36"/>
        <v>186</v>
      </c>
      <c r="M49" s="51">
        <f t="shared" si="36"/>
        <v>180</v>
      </c>
      <c r="N49" s="49">
        <f t="shared" si="36"/>
        <v>186</v>
      </c>
      <c r="O49" s="50">
        <f t="shared" si="36"/>
        <v>180</v>
      </c>
      <c r="P49" s="51">
        <f t="shared" si="36"/>
        <v>186</v>
      </c>
      <c r="Q49" s="52">
        <f>SUM(E49:P49)</f>
        <v>2646</v>
      </c>
      <c r="R49" s="2"/>
      <c r="S49" s="2"/>
    </row>
    <row r="50" spans="1:19" ht="15.75" thickBot="1" x14ac:dyDescent="0.3">
      <c r="A50" s="96"/>
      <c r="B50" s="99"/>
      <c r="C50" s="80" t="s">
        <v>17</v>
      </c>
      <c r="D50" s="100"/>
      <c r="E50" s="53">
        <f t="shared" ref="E50:P50" si="37">E49*$D$49</f>
        <v>0</v>
      </c>
      <c r="F50" s="54">
        <f t="shared" si="37"/>
        <v>0</v>
      </c>
      <c r="G50" s="55">
        <f t="shared" si="37"/>
        <v>0</v>
      </c>
      <c r="H50" s="56">
        <f t="shared" si="37"/>
        <v>0</v>
      </c>
      <c r="I50" s="57">
        <f t="shared" si="37"/>
        <v>0</v>
      </c>
      <c r="J50" s="58">
        <f t="shared" si="37"/>
        <v>0</v>
      </c>
      <c r="K50" s="56">
        <f t="shared" si="37"/>
        <v>0</v>
      </c>
      <c r="L50" s="57">
        <f t="shared" si="37"/>
        <v>0</v>
      </c>
      <c r="M50" s="58">
        <f t="shared" si="37"/>
        <v>0</v>
      </c>
      <c r="N50" s="56">
        <f t="shared" si="37"/>
        <v>0</v>
      </c>
      <c r="O50" s="57">
        <f t="shared" si="37"/>
        <v>0</v>
      </c>
      <c r="P50" s="58">
        <f t="shared" si="37"/>
        <v>0</v>
      </c>
      <c r="Q50" s="72">
        <f>SUM(E50:P50)</f>
        <v>0</v>
      </c>
      <c r="R50" s="2"/>
      <c r="S50" s="2"/>
    </row>
    <row r="51" spans="1:19" x14ac:dyDescent="0.25">
      <c r="A51" s="96" t="s">
        <v>30</v>
      </c>
      <c r="B51" s="60" t="s">
        <v>47</v>
      </c>
      <c r="C51" s="76" t="s">
        <v>27</v>
      </c>
      <c r="D51" s="48"/>
      <c r="E51" s="45">
        <v>7</v>
      </c>
      <c r="F51" s="46">
        <v>7</v>
      </c>
      <c r="G51" s="47">
        <v>7</v>
      </c>
      <c r="H51" s="45">
        <v>7</v>
      </c>
      <c r="I51" s="46">
        <v>7</v>
      </c>
      <c r="J51" s="47">
        <v>7</v>
      </c>
      <c r="K51" s="45">
        <v>7</v>
      </c>
      <c r="L51" s="46">
        <v>7</v>
      </c>
      <c r="M51" s="47">
        <v>7</v>
      </c>
      <c r="N51" s="45">
        <v>7</v>
      </c>
      <c r="O51" s="46">
        <v>7</v>
      </c>
      <c r="P51" s="47">
        <v>7</v>
      </c>
      <c r="Q51" s="48"/>
      <c r="R51" s="2"/>
      <c r="S51" s="2"/>
    </row>
    <row r="52" spans="1:19" x14ac:dyDescent="0.25">
      <c r="A52" s="97"/>
      <c r="B52" s="95" t="s">
        <v>54</v>
      </c>
      <c r="C52" s="77" t="s">
        <v>16</v>
      </c>
      <c r="D52" s="100"/>
      <c r="E52" s="49">
        <f t="shared" ref="E52:P52" si="38">E7*E51</f>
        <v>651</v>
      </c>
      <c r="F52" s="50">
        <f t="shared" si="38"/>
        <v>595</v>
      </c>
      <c r="G52" s="51">
        <f t="shared" si="38"/>
        <v>651</v>
      </c>
      <c r="H52" s="49">
        <f t="shared" si="38"/>
        <v>630</v>
      </c>
      <c r="I52" s="50">
        <f t="shared" si="38"/>
        <v>651</v>
      </c>
      <c r="J52" s="51">
        <f t="shared" si="38"/>
        <v>630</v>
      </c>
      <c r="K52" s="49">
        <f t="shared" si="38"/>
        <v>651</v>
      </c>
      <c r="L52" s="50">
        <f t="shared" si="38"/>
        <v>651</v>
      </c>
      <c r="M52" s="51">
        <f t="shared" si="38"/>
        <v>630</v>
      </c>
      <c r="N52" s="49">
        <f t="shared" si="38"/>
        <v>651</v>
      </c>
      <c r="O52" s="50">
        <f t="shared" si="38"/>
        <v>630</v>
      </c>
      <c r="P52" s="51">
        <f t="shared" si="38"/>
        <v>651</v>
      </c>
      <c r="Q52" s="52">
        <f>SUM(E52:P52)</f>
        <v>7672</v>
      </c>
      <c r="R52" s="2"/>
      <c r="S52" s="2"/>
    </row>
    <row r="53" spans="1:19" ht="15.75" thickBot="1" x14ac:dyDescent="0.3">
      <c r="A53" s="98"/>
      <c r="B53" s="99"/>
      <c r="C53" s="80" t="s">
        <v>17</v>
      </c>
      <c r="D53" s="101"/>
      <c r="E53" s="53">
        <f t="shared" ref="E53:P53" si="39">E52*$D$52</f>
        <v>0</v>
      </c>
      <c r="F53" s="54">
        <f t="shared" si="39"/>
        <v>0</v>
      </c>
      <c r="G53" s="55">
        <f t="shared" si="39"/>
        <v>0</v>
      </c>
      <c r="H53" s="56">
        <f t="shared" si="39"/>
        <v>0</v>
      </c>
      <c r="I53" s="57">
        <f t="shared" si="39"/>
        <v>0</v>
      </c>
      <c r="J53" s="58">
        <f t="shared" si="39"/>
        <v>0</v>
      </c>
      <c r="K53" s="56">
        <f t="shared" si="39"/>
        <v>0</v>
      </c>
      <c r="L53" s="57">
        <f t="shared" si="39"/>
        <v>0</v>
      </c>
      <c r="M53" s="58">
        <f t="shared" si="39"/>
        <v>0</v>
      </c>
      <c r="N53" s="56">
        <f t="shared" si="39"/>
        <v>0</v>
      </c>
      <c r="O53" s="57">
        <f t="shared" si="39"/>
        <v>0</v>
      </c>
      <c r="P53" s="58">
        <f t="shared" si="39"/>
        <v>0</v>
      </c>
      <c r="Q53" s="72">
        <f>SUM(E53:P53)</f>
        <v>0</v>
      </c>
      <c r="R53" s="2"/>
      <c r="S53" s="2"/>
    </row>
    <row r="54" spans="1:19" x14ac:dyDescent="0.25">
      <c r="A54" s="96" t="s">
        <v>24</v>
      </c>
      <c r="B54" s="60" t="s">
        <v>48</v>
      </c>
      <c r="C54" s="76" t="s">
        <v>27</v>
      </c>
      <c r="D54" s="48"/>
      <c r="E54" s="45">
        <v>0</v>
      </c>
      <c r="F54" s="46">
        <v>0</v>
      </c>
      <c r="G54" s="47">
        <v>0</v>
      </c>
      <c r="H54" s="45">
        <v>0</v>
      </c>
      <c r="I54" s="46">
        <v>0</v>
      </c>
      <c r="J54" s="47">
        <v>0</v>
      </c>
      <c r="K54" s="45">
        <v>0</v>
      </c>
      <c r="L54" s="46">
        <v>0</v>
      </c>
      <c r="M54" s="47">
        <v>0</v>
      </c>
      <c r="N54" s="45">
        <v>0</v>
      </c>
      <c r="O54" s="46">
        <v>0</v>
      </c>
      <c r="P54" s="47">
        <v>0</v>
      </c>
      <c r="Q54" s="48"/>
      <c r="R54" s="2"/>
      <c r="S54" s="2"/>
    </row>
    <row r="55" spans="1:19" x14ac:dyDescent="0.25">
      <c r="A55" s="97"/>
      <c r="B55" s="95" t="s">
        <v>54</v>
      </c>
      <c r="C55" s="77" t="s">
        <v>16</v>
      </c>
      <c r="D55" s="100"/>
      <c r="E55" s="49">
        <f t="shared" ref="E55:P55" si="40">E7*E54</f>
        <v>0</v>
      </c>
      <c r="F55" s="50">
        <f t="shared" si="40"/>
        <v>0</v>
      </c>
      <c r="G55" s="51">
        <f t="shared" si="40"/>
        <v>0</v>
      </c>
      <c r="H55" s="49">
        <f t="shared" si="40"/>
        <v>0</v>
      </c>
      <c r="I55" s="50">
        <f t="shared" si="40"/>
        <v>0</v>
      </c>
      <c r="J55" s="51">
        <f t="shared" si="40"/>
        <v>0</v>
      </c>
      <c r="K55" s="49">
        <f t="shared" si="40"/>
        <v>0</v>
      </c>
      <c r="L55" s="50">
        <f t="shared" si="40"/>
        <v>0</v>
      </c>
      <c r="M55" s="51">
        <f t="shared" si="40"/>
        <v>0</v>
      </c>
      <c r="N55" s="49">
        <f t="shared" si="40"/>
        <v>0</v>
      </c>
      <c r="O55" s="50">
        <f t="shared" si="40"/>
        <v>0</v>
      </c>
      <c r="P55" s="51">
        <f t="shared" si="40"/>
        <v>0</v>
      </c>
      <c r="Q55" s="52">
        <f>SUM(E55:P55)</f>
        <v>0</v>
      </c>
      <c r="R55" s="2"/>
      <c r="S55" s="2"/>
    </row>
    <row r="56" spans="1:19" ht="15.75" thickBot="1" x14ac:dyDescent="0.3">
      <c r="A56" s="98"/>
      <c r="B56" s="99"/>
      <c r="C56" s="80" t="s">
        <v>17</v>
      </c>
      <c r="D56" s="101"/>
      <c r="E56" s="53">
        <f t="shared" ref="E56:P56" si="41">E55*$D$55</f>
        <v>0</v>
      </c>
      <c r="F56" s="54">
        <f t="shared" si="41"/>
        <v>0</v>
      </c>
      <c r="G56" s="55">
        <f t="shared" si="41"/>
        <v>0</v>
      </c>
      <c r="H56" s="56">
        <f t="shared" si="41"/>
        <v>0</v>
      </c>
      <c r="I56" s="57">
        <f t="shared" si="41"/>
        <v>0</v>
      </c>
      <c r="J56" s="58">
        <f t="shared" si="41"/>
        <v>0</v>
      </c>
      <c r="K56" s="56">
        <f t="shared" si="41"/>
        <v>0</v>
      </c>
      <c r="L56" s="57">
        <f t="shared" si="41"/>
        <v>0</v>
      </c>
      <c r="M56" s="58">
        <f t="shared" si="41"/>
        <v>0</v>
      </c>
      <c r="N56" s="56">
        <f t="shared" si="41"/>
        <v>0</v>
      </c>
      <c r="O56" s="57">
        <f t="shared" si="41"/>
        <v>0</v>
      </c>
      <c r="P56" s="58">
        <f t="shared" si="41"/>
        <v>0</v>
      </c>
      <c r="Q56" s="72">
        <f>SUM(E56:P56)</f>
        <v>0</v>
      </c>
      <c r="R56" s="2"/>
      <c r="S56" s="2"/>
    </row>
    <row r="57" spans="1:19" x14ac:dyDescent="0.25">
      <c r="A57" s="96" t="s">
        <v>25</v>
      </c>
      <c r="B57" s="60" t="s">
        <v>49</v>
      </c>
      <c r="C57" s="76" t="s">
        <v>27</v>
      </c>
      <c r="D57" s="48"/>
      <c r="E57" s="45">
        <v>0</v>
      </c>
      <c r="F57" s="46">
        <v>0</v>
      </c>
      <c r="G57" s="47">
        <v>0</v>
      </c>
      <c r="H57" s="45">
        <v>0</v>
      </c>
      <c r="I57" s="46">
        <v>0</v>
      </c>
      <c r="J57" s="47">
        <v>1</v>
      </c>
      <c r="K57" s="45">
        <v>1</v>
      </c>
      <c r="L57" s="46">
        <v>1</v>
      </c>
      <c r="M57" s="47">
        <v>1</v>
      </c>
      <c r="N57" s="45">
        <v>1</v>
      </c>
      <c r="O57" s="46">
        <v>1</v>
      </c>
      <c r="P57" s="47">
        <v>1</v>
      </c>
      <c r="Q57" s="48"/>
      <c r="R57" s="2"/>
      <c r="S57" s="2"/>
    </row>
    <row r="58" spans="1:19" x14ac:dyDescent="0.25">
      <c r="A58" s="97"/>
      <c r="B58" s="95" t="s">
        <v>54</v>
      </c>
      <c r="C58" s="77" t="s">
        <v>16</v>
      </c>
      <c r="D58" s="100"/>
      <c r="E58" s="49">
        <f t="shared" ref="E58:P58" si="42">E7*E57</f>
        <v>0</v>
      </c>
      <c r="F58" s="50">
        <f t="shared" si="42"/>
        <v>0</v>
      </c>
      <c r="G58" s="51">
        <f t="shared" si="42"/>
        <v>0</v>
      </c>
      <c r="H58" s="49">
        <f t="shared" si="42"/>
        <v>0</v>
      </c>
      <c r="I58" s="50">
        <f t="shared" si="42"/>
        <v>0</v>
      </c>
      <c r="J58" s="51">
        <f t="shared" si="42"/>
        <v>90</v>
      </c>
      <c r="K58" s="49">
        <f t="shared" si="42"/>
        <v>93</v>
      </c>
      <c r="L58" s="50">
        <f t="shared" si="42"/>
        <v>93</v>
      </c>
      <c r="M58" s="51">
        <f t="shared" si="42"/>
        <v>90</v>
      </c>
      <c r="N58" s="49">
        <f t="shared" si="42"/>
        <v>93</v>
      </c>
      <c r="O58" s="50">
        <f t="shared" si="42"/>
        <v>90</v>
      </c>
      <c r="P58" s="51">
        <f t="shared" si="42"/>
        <v>93</v>
      </c>
      <c r="Q58" s="52">
        <f>SUM(E58:P58)</f>
        <v>642</v>
      </c>
      <c r="R58" s="2"/>
      <c r="S58" s="2"/>
    </row>
    <row r="59" spans="1:19" ht="15.75" thickBot="1" x14ac:dyDescent="0.3">
      <c r="A59" s="98"/>
      <c r="B59" s="99"/>
      <c r="C59" s="78" t="s">
        <v>17</v>
      </c>
      <c r="D59" s="101"/>
      <c r="E59" s="53">
        <f t="shared" ref="E59:P59" si="43">E58*$D$58</f>
        <v>0</v>
      </c>
      <c r="F59" s="54">
        <f t="shared" si="43"/>
        <v>0</v>
      </c>
      <c r="G59" s="55">
        <f t="shared" si="43"/>
        <v>0</v>
      </c>
      <c r="H59" s="56">
        <f t="shared" si="43"/>
        <v>0</v>
      </c>
      <c r="I59" s="57">
        <f t="shared" si="43"/>
        <v>0</v>
      </c>
      <c r="J59" s="58">
        <f t="shared" si="43"/>
        <v>0</v>
      </c>
      <c r="K59" s="56">
        <f t="shared" si="43"/>
        <v>0</v>
      </c>
      <c r="L59" s="57">
        <f t="shared" si="43"/>
        <v>0</v>
      </c>
      <c r="M59" s="58">
        <f t="shared" si="43"/>
        <v>0</v>
      </c>
      <c r="N59" s="56">
        <f t="shared" si="43"/>
        <v>0</v>
      </c>
      <c r="O59" s="57">
        <f t="shared" si="43"/>
        <v>0</v>
      </c>
      <c r="P59" s="58">
        <f t="shared" si="43"/>
        <v>0</v>
      </c>
      <c r="Q59" s="59">
        <f>SUM(E59:P59)</f>
        <v>0</v>
      </c>
      <c r="R59" s="2"/>
      <c r="S59" s="2"/>
    </row>
    <row r="60" spans="1:19" ht="25.5" x14ac:dyDescent="0.25">
      <c r="A60" s="96" t="s">
        <v>26</v>
      </c>
      <c r="B60" s="8" t="s">
        <v>72</v>
      </c>
      <c r="C60" s="76" t="s">
        <v>27</v>
      </c>
      <c r="D60" s="48"/>
      <c r="E60" s="73">
        <v>0</v>
      </c>
      <c r="F60" s="74">
        <v>0</v>
      </c>
      <c r="G60" s="75">
        <v>0</v>
      </c>
      <c r="H60" s="73">
        <v>2</v>
      </c>
      <c r="I60" s="74">
        <v>2</v>
      </c>
      <c r="J60" s="75">
        <v>2</v>
      </c>
      <c r="K60" s="73">
        <v>2</v>
      </c>
      <c r="L60" s="74">
        <v>2</v>
      </c>
      <c r="M60" s="75">
        <v>2</v>
      </c>
      <c r="N60" s="73">
        <v>2</v>
      </c>
      <c r="O60" s="74">
        <v>2</v>
      </c>
      <c r="P60" s="75">
        <v>2</v>
      </c>
      <c r="Q60" s="48"/>
      <c r="R60" s="81"/>
      <c r="S60" s="2"/>
    </row>
    <row r="61" spans="1:19" x14ac:dyDescent="0.25">
      <c r="A61" s="97"/>
      <c r="B61" s="95" t="s">
        <v>54</v>
      </c>
      <c r="C61" s="77" t="s">
        <v>16</v>
      </c>
      <c r="D61" s="100"/>
      <c r="E61" s="49">
        <f t="shared" ref="E61:P61" si="44">E60*E7</f>
        <v>0</v>
      </c>
      <c r="F61" s="50">
        <f t="shared" si="44"/>
        <v>0</v>
      </c>
      <c r="G61" s="51">
        <f t="shared" si="44"/>
        <v>0</v>
      </c>
      <c r="H61" s="49">
        <f t="shared" si="44"/>
        <v>180</v>
      </c>
      <c r="I61" s="50">
        <f t="shared" si="44"/>
        <v>186</v>
      </c>
      <c r="J61" s="51">
        <f t="shared" si="44"/>
        <v>180</v>
      </c>
      <c r="K61" s="49">
        <f t="shared" si="44"/>
        <v>186</v>
      </c>
      <c r="L61" s="50">
        <f t="shared" si="44"/>
        <v>186</v>
      </c>
      <c r="M61" s="51">
        <f t="shared" si="44"/>
        <v>180</v>
      </c>
      <c r="N61" s="49">
        <f t="shared" si="44"/>
        <v>186</v>
      </c>
      <c r="O61" s="50">
        <f t="shared" si="44"/>
        <v>180</v>
      </c>
      <c r="P61" s="51">
        <f t="shared" si="44"/>
        <v>186</v>
      </c>
      <c r="Q61" s="52">
        <f t="shared" ref="Q61:Q62" si="45">SUM(E61:P61)</f>
        <v>1650</v>
      </c>
      <c r="R61" s="2"/>
      <c r="S61" s="2"/>
    </row>
    <row r="62" spans="1:19" ht="15.75" thickBot="1" x14ac:dyDescent="0.3">
      <c r="A62" s="98"/>
      <c r="B62" s="99"/>
      <c r="C62" s="78" t="s">
        <v>17</v>
      </c>
      <c r="D62" s="101"/>
      <c r="E62" s="53">
        <f t="shared" ref="E62:P62" si="46">E61*$D$61</f>
        <v>0</v>
      </c>
      <c r="F62" s="54">
        <f t="shared" si="46"/>
        <v>0</v>
      </c>
      <c r="G62" s="55">
        <f t="shared" si="46"/>
        <v>0</v>
      </c>
      <c r="H62" s="56">
        <f t="shared" si="46"/>
        <v>0</v>
      </c>
      <c r="I62" s="57">
        <f t="shared" si="46"/>
        <v>0</v>
      </c>
      <c r="J62" s="58">
        <f t="shared" si="46"/>
        <v>0</v>
      </c>
      <c r="K62" s="56">
        <f t="shared" si="46"/>
        <v>0</v>
      </c>
      <c r="L62" s="57">
        <f t="shared" si="46"/>
        <v>0</v>
      </c>
      <c r="M62" s="58">
        <f t="shared" si="46"/>
        <v>0</v>
      </c>
      <c r="N62" s="56">
        <f t="shared" si="46"/>
        <v>0</v>
      </c>
      <c r="O62" s="57">
        <f t="shared" si="46"/>
        <v>0</v>
      </c>
      <c r="P62" s="58">
        <f t="shared" si="46"/>
        <v>0</v>
      </c>
      <c r="Q62" s="59">
        <f t="shared" si="45"/>
        <v>0</v>
      </c>
      <c r="R62" s="2"/>
      <c r="S62" s="2"/>
    </row>
    <row r="63" spans="1:19" x14ac:dyDescent="0.25">
      <c r="A63" s="96" t="s">
        <v>40</v>
      </c>
      <c r="B63" s="8" t="s">
        <v>32</v>
      </c>
      <c r="C63" s="76" t="s">
        <v>27</v>
      </c>
      <c r="D63" s="48"/>
      <c r="E63" s="45">
        <v>18</v>
      </c>
      <c r="F63" s="46">
        <v>18</v>
      </c>
      <c r="G63" s="47">
        <v>18</v>
      </c>
      <c r="H63" s="45">
        <v>18</v>
      </c>
      <c r="I63" s="46">
        <v>18</v>
      </c>
      <c r="J63" s="47">
        <v>18</v>
      </c>
      <c r="K63" s="45">
        <v>18</v>
      </c>
      <c r="L63" s="46">
        <v>18</v>
      </c>
      <c r="M63" s="47">
        <v>18</v>
      </c>
      <c r="N63" s="45">
        <v>18</v>
      </c>
      <c r="O63" s="46">
        <v>18</v>
      </c>
      <c r="P63" s="47">
        <v>18</v>
      </c>
      <c r="Q63" s="48"/>
      <c r="R63" s="81"/>
      <c r="S63" s="2"/>
    </row>
    <row r="64" spans="1:19" x14ac:dyDescent="0.25">
      <c r="A64" s="97"/>
      <c r="B64" s="95" t="s">
        <v>54</v>
      </c>
      <c r="C64" s="77" t="s">
        <v>16</v>
      </c>
      <c r="D64" s="100"/>
      <c r="E64" s="49">
        <f t="shared" ref="E64:P64" si="47">E7*E63</f>
        <v>1674</v>
      </c>
      <c r="F64" s="50">
        <f t="shared" si="47"/>
        <v>1530</v>
      </c>
      <c r="G64" s="51">
        <f t="shared" si="47"/>
        <v>1674</v>
      </c>
      <c r="H64" s="49">
        <f t="shared" si="47"/>
        <v>1620</v>
      </c>
      <c r="I64" s="50">
        <f t="shared" si="47"/>
        <v>1674</v>
      </c>
      <c r="J64" s="51">
        <f t="shared" si="47"/>
        <v>1620</v>
      </c>
      <c r="K64" s="49">
        <f t="shared" si="47"/>
        <v>1674</v>
      </c>
      <c r="L64" s="50">
        <f t="shared" si="47"/>
        <v>1674</v>
      </c>
      <c r="M64" s="51">
        <f t="shared" si="47"/>
        <v>1620</v>
      </c>
      <c r="N64" s="49">
        <f t="shared" si="47"/>
        <v>1674</v>
      </c>
      <c r="O64" s="50">
        <f t="shared" si="47"/>
        <v>1620</v>
      </c>
      <c r="P64" s="51">
        <f t="shared" si="47"/>
        <v>1674</v>
      </c>
      <c r="Q64" s="52">
        <f>SUM(E64:P64)</f>
        <v>19728</v>
      </c>
      <c r="R64" s="2"/>
      <c r="S64" s="2"/>
    </row>
    <row r="65" spans="1:19" ht="15.75" thickBot="1" x14ac:dyDescent="0.3">
      <c r="A65" s="98"/>
      <c r="B65" s="99"/>
      <c r="C65" s="80" t="s">
        <v>17</v>
      </c>
      <c r="D65" s="101"/>
      <c r="E65" s="53">
        <f t="shared" ref="E65:P65" si="48">E64*$D$64</f>
        <v>0</v>
      </c>
      <c r="F65" s="54">
        <f t="shared" si="48"/>
        <v>0</v>
      </c>
      <c r="G65" s="55">
        <f t="shared" si="48"/>
        <v>0</v>
      </c>
      <c r="H65" s="56">
        <f t="shared" si="48"/>
        <v>0</v>
      </c>
      <c r="I65" s="57">
        <f t="shared" si="48"/>
        <v>0</v>
      </c>
      <c r="J65" s="58">
        <f t="shared" si="48"/>
        <v>0</v>
      </c>
      <c r="K65" s="56">
        <f t="shared" si="48"/>
        <v>0</v>
      </c>
      <c r="L65" s="57">
        <f t="shared" si="48"/>
        <v>0</v>
      </c>
      <c r="M65" s="58">
        <f t="shared" si="48"/>
        <v>0</v>
      </c>
      <c r="N65" s="56">
        <f t="shared" si="48"/>
        <v>0</v>
      </c>
      <c r="O65" s="57">
        <f t="shared" si="48"/>
        <v>0</v>
      </c>
      <c r="P65" s="58">
        <f t="shared" si="48"/>
        <v>0</v>
      </c>
      <c r="Q65" s="72">
        <f>SUM(E65:P65)</f>
        <v>0</v>
      </c>
      <c r="R65" s="2"/>
      <c r="S65" s="2"/>
    </row>
    <row r="66" spans="1:19" x14ac:dyDescent="0.25">
      <c r="A66" s="96" t="s">
        <v>41</v>
      </c>
      <c r="B66" s="8" t="s">
        <v>33</v>
      </c>
      <c r="C66" s="76" t="s">
        <v>27</v>
      </c>
      <c r="D66" s="48"/>
      <c r="E66" s="45">
        <v>9</v>
      </c>
      <c r="F66" s="46">
        <v>9</v>
      </c>
      <c r="G66" s="47">
        <v>9</v>
      </c>
      <c r="H66" s="45">
        <v>9</v>
      </c>
      <c r="I66" s="46">
        <v>9</v>
      </c>
      <c r="J66" s="47">
        <v>9</v>
      </c>
      <c r="K66" s="45">
        <v>9</v>
      </c>
      <c r="L66" s="46">
        <v>9</v>
      </c>
      <c r="M66" s="47">
        <v>9</v>
      </c>
      <c r="N66" s="45">
        <v>9</v>
      </c>
      <c r="O66" s="46">
        <v>9</v>
      </c>
      <c r="P66" s="47">
        <v>9</v>
      </c>
      <c r="Q66" s="48"/>
      <c r="R66" s="81"/>
      <c r="S66" s="2"/>
    </row>
    <row r="67" spans="1:19" x14ac:dyDescent="0.25">
      <c r="A67" s="97"/>
      <c r="B67" s="95" t="s">
        <v>54</v>
      </c>
      <c r="C67" s="77" t="s">
        <v>16</v>
      </c>
      <c r="D67" s="100"/>
      <c r="E67" s="49">
        <f t="shared" ref="E67:P67" si="49">E7*E66</f>
        <v>837</v>
      </c>
      <c r="F67" s="50">
        <f t="shared" si="49"/>
        <v>765</v>
      </c>
      <c r="G67" s="51">
        <f t="shared" si="49"/>
        <v>837</v>
      </c>
      <c r="H67" s="49">
        <f t="shared" si="49"/>
        <v>810</v>
      </c>
      <c r="I67" s="50">
        <f t="shared" si="49"/>
        <v>837</v>
      </c>
      <c r="J67" s="51">
        <f t="shared" si="49"/>
        <v>810</v>
      </c>
      <c r="K67" s="49">
        <f t="shared" si="49"/>
        <v>837</v>
      </c>
      <c r="L67" s="50">
        <f t="shared" si="49"/>
        <v>837</v>
      </c>
      <c r="M67" s="51">
        <f t="shared" si="49"/>
        <v>810</v>
      </c>
      <c r="N67" s="49">
        <f t="shared" si="49"/>
        <v>837</v>
      </c>
      <c r="O67" s="50">
        <f t="shared" si="49"/>
        <v>810</v>
      </c>
      <c r="P67" s="51">
        <f t="shared" si="49"/>
        <v>837</v>
      </c>
      <c r="Q67" s="52">
        <f>SUM(E67:P67)</f>
        <v>9864</v>
      </c>
      <c r="R67" s="2"/>
      <c r="S67" s="2"/>
    </row>
    <row r="68" spans="1:19" ht="15.75" thickBot="1" x14ac:dyDescent="0.3">
      <c r="A68" s="98"/>
      <c r="B68" s="99"/>
      <c r="C68" s="80" t="s">
        <v>17</v>
      </c>
      <c r="D68" s="101"/>
      <c r="E68" s="53">
        <f t="shared" ref="E68:P68" si="50">E67*$D$67</f>
        <v>0</v>
      </c>
      <c r="F68" s="54">
        <f t="shared" si="50"/>
        <v>0</v>
      </c>
      <c r="G68" s="55">
        <f t="shared" si="50"/>
        <v>0</v>
      </c>
      <c r="H68" s="56">
        <f t="shared" si="50"/>
        <v>0</v>
      </c>
      <c r="I68" s="57">
        <f t="shared" si="50"/>
        <v>0</v>
      </c>
      <c r="J68" s="58">
        <f t="shared" si="50"/>
        <v>0</v>
      </c>
      <c r="K68" s="56">
        <f t="shared" si="50"/>
        <v>0</v>
      </c>
      <c r="L68" s="57">
        <f t="shared" si="50"/>
        <v>0</v>
      </c>
      <c r="M68" s="58">
        <f t="shared" si="50"/>
        <v>0</v>
      </c>
      <c r="N68" s="56">
        <f t="shared" si="50"/>
        <v>0</v>
      </c>
      <c r="O68" s="57">
        <f t="shared" si="50"/>
        <v>0</v>
      </c>
      <c r="P68" s="58">
        <f t="shared" si="50"/>
        <v>0</v>
      </c>
      <c r="Q68" s="72">
        <f>SUM(E68:P68)</f>
        <v>0</v>
      </c>
      <c r="R68" s="2"/>
      <c r="S68" s="2"/>
    </row>
    <row r="69" spans="1:19" x14ac:dyDescent="0.25">
      <c r="A69" s="96" t="s">
        <v>42</v>
      </c>
      <c r="B69" s="8" t="s">
        <v>34</v>
      </c>
      <c r="C69" s="76" t="s">
        <v>27</v>
      </c>
      <c r="D69" s="48"/>
      <c r="E69" s="73">
        <v>9</v>
      </c>
      <c r="F69" s="74">
        <v>9</v>
      </c>
      <c r="G69" s="75">
        <v>9</v>
      </c>
      <c r="H69" s="73">
        <v>9</v>
      </c>
      <c r="I69" s="74">
        <v>9</v>
      </c>
      <c r="J69" s="75">
        <v>9</v>
      </c>
      <c r="K69" s="73">
        <v>9</v>
      </c>
      <c r="L69" s="74">
        <v>9</v>
      </c>
      <c r="M69" s="75">
        <v>9</v>
      </c>
      <c r="N69" s="73">
        <v>9</v>
      </c>
      <c r="O69" s="74">
        <v>9</v>
      </c>
      <c r="P69" s="75">
        <v>9</v>
      </c>
      <c r="Q69" s="48"/>
      <c r="R69" s="2"/>
      <c r="S69" s="2"/>
    </row>
    <row r="70" spans="1:19" x14ac:dyDescent="0.25">
      <c r="A70" s="97"/>
      <c r="B70" s="95" t="s">
        <v>54</v>
      </c>
      <c r="C70" s="77" t="s">
        <v>16</v>
      </c>
      <c r="D70" s="100"/>
      <c r="E70" s="49">
        <f t="shared" ref="E70:P70" si="51">E69*E7</f>
        <v>837</v>
      </c>
      <c r="F70" s="50">
        <f t="shared" si="51"/>
        <v>765</v>
      </c>
      <c r="G70" s="51">
        <f t="shared" si="51"/>
        <v>837</v>
      </c>
      <c r="H70" s="49">
        <f t="shared" si="51"/>
        <v>810</v>
      </c>
      <c r="I70" s="50">
        <f t="shared" si="51"/>
        <v>837</v>
      </c>
      <c r="J70" s="51">
        <f t="shared" si="51"/>
        <v>810</v>
      </c>
      <c r="K70" s="49">
        <f t="shared" si="51"/>
        <v>837</v>
      </c>
      <c r="L70" s="50">
        <f t="shared" si="51"/>
        <v>837</v>
      </c>
      <c r="M70" s="51">
        <f t="shared" si="51"/>
        <v>810</v>
      </c>
      <c r="N70" s="49">
        <f t="shared" si="51"/>
        <v>837</v>
      </c>
      <c r="O70" s="50">
        <f t="shared" si="51"/>
        <v>810</v>
      </c>
      <c r="P70" s="51">
        <f t="shared" si="51"/>
        <v>837</v>
      </c>
      <c r="Q70" s="52">
        <f>SUM(E70:P70)</f>
        <v>9864</v>
      </c>
      <c r="R70" s="2"/>
      <c r="S70" s="2"/>
    </row>
    <row r="71" spans="1:19" ht="15.75" thickBot="1" x14ac:dyDescent="0.3">
      <c r="A71" s="98"/>
      <c r="B71" s="99"/>
      <c r="C71" s="80" t="s">
        <v>17</v>
      </c>
      <c r="D71" s="101"/>
      <c r="E71" s="53">
        <f t="shared" ref="E71:P71" si="52">E70*$D$70</f>
        <v>0</v>
      </c>
      <c r="F71" s="54">
        <f>F70*$D$70</f>
        <v>0</v>
      </c>
      <c r="G71" s="55">
        <f t="shared" si="52"/>
        <v>0</v>
      </c>
      <c r="H71" s="56">
        <f t="shared" si="52"/>
        <v>0</v>
      </c>
      <c r="I71" s="57">
        <f t="shared" si="52"/>
        <v>0</v>
      </c>
      <c r="J71" s="58">
        <f t="shared" si="52"/>
        <v>0</v>
      </c>
      <c r="K71" s="56">
        <f t="shared" si="52"/>
        <v>0</v>
      </c>
      <c r="L71" s="57">
        <f t="shared" si="52"/>
        <v>0</v>
      </c>
      <c r="M71" s="58">
        <f t="shared" si="52"/>
        <v>0</v>
      </c>
      <c r="N71" s="56">
        <f t="shared" si="52"/>
        <v>0</v>
      </c>
      <c r="O71" s="57">
        <f t="shared" si="52"/>
        <v>0</v>
      </c>
      <c r="P71" s="58">
        <f t="shared" si="52"/>
        <v>0</v>
      </c>
      <c r="Q71" s="72">
        <f>SUM(E71:P71)</f>
        <v>0</v>
      </c>
      <c r="R71" s="2"/>
      <c r="S71" s="2"/>
    </row>
    <row r="72" spans="1:19" ht="25.5" x14ac:dyDescent="0.25">
      <c r="A72" s="96" t="s">
        <v>43</v>
      </c>
      <c r="B72" s="8" t="s">
        <v>35</v>
      </c>
      <c r="C72" s="76" t="s">
        <v>27</v>
      </c>
      <c r="D72" s="48"/>
      <c r="E72" s="45">
        <f>E39+E42+E45+E48+E51+E54+E57+E60</f>
        <v>68</v>
      </c>
      <c r="F72" s="46">
        <f t="shared" ref="F72:P72" si="53">F39+F42+F45+F48+F51+F54+F57+F60</f>
        <v>68.535714285714278</v>
      </c>
      <c r="G72" s="47">
        <f t="shared" si="53"/>
        <v>70</v>
      </c>
      <c r="H72" s="45">
        <f t="shared" si="53"/>
        <v>75</v>
      </c>
      <c r="I72" s="46">
        <f t="shared" si="53"/>
        <v>75</v>
      </c>
      <c r="J72" s="47">
        <f t="shared" si="53"/>
        <v>75.333333333333343</v>
      </c>
      <c r="K72" s="45">
        <f t="shared" si="53"/>
        <v>76</v>
      </c>
      <c r="L72" s="46">
        <f t="shared" si="53"/>
        <v>76.806451612903231</v>
      </c>
      <c r="M72" s="47">
        <f t="shared" si="53"/>
        <v>77</v>
      </c>
      <c r="N72" s="45">
        <f t="shared" si="53"/>
        <v>77.322580645161281</v>
      </c>
      <c r="O72" s="46">
        <f t="shared" si="53"/>
        <v>78</v>
      </c>
      <c r="P72" s="47">
        <f t="shared" si="53"/>
        <v>78</v>
      </c>
      <c r="Q72" s="48"/>
      <c r="R72" s="2"/>
      <c r="S72" s="2"/>
    </row>
    <row r="73" spans="1:19" x14ac:dyDescent="0.25">
      <c r="A73" s="97"/>
      <c r="B73" s="95" t="s">
        <v>54</v>
      </c>
      <c r="C73" s="77" t="s">
        <v>16</v>
      </c>
      <c r="D73" s="100"/>
      <c r="E73" s="49">
        <f t="shared" ref="E73:P73" si="54">E72*E7</f>
        <v>6324</v>
      </c>
      <c r="F73" s="50">
        <f t="shared" si="54"/>
        <v>5825.5357142857138</v>
      </c>
      <c r="G73" s="51">
        <f t="shared" si="54"/>
        <v>6510</v>
      </c>
      <c r="H73" s="49">
        <f t="shared" si="54"/>
        <v>6750</v>
      </c>
      <c r="I73" s="50">
        <f t="shared" si="54"/>
        <v>6975</v>
      </c>
      <c r="J73" s="51">
        <f t="shared" si="54"/>
        <v>6780.0000000000009</v>
      </c>
      <c r="K73" s="49">
        <f t="shared" si="54"/>
        <v>7068</v>
      </c>
      <c r="L73" s="50">
        <f t="shared" si="54"/>
        <v>7143.0000000000009</v>
      </c>
      <c r="M73" s="51">
        <f t="shared" si="54"/>
        <v>6930</v>
      </c>
      <c r="N73" s="49">
        <f t="shared" si="54"/>
        <v>7190.9999999999991</v>
      </c>
      <c r="O73" s="50">
        <f t="shared" si="54"/>
        <v>7020</v>
      </c>
      <c r="P73" s="51">
        <f t="shared" si="54"/>
        <v>7254</v>
      </c>
      <c r="Q73" s="52">
        <f>SUM(E73:P73)</f>
        <v>81770.53571428571</v>
      </c>
      <c r="R73" s="2"/>
      <c r="S73" s="2"/>
    </row>
    <row r="74" spans="1:19" ht="15.75" thickBot="1" x14ac:dyDescent="0.3">
      <c r="A74" s="98"/>
      <c r="B74" s="99"/>
      <c r="C74" s="80" t="s">
        <v>17</v>
      </c>
      <c r="D74" s="101"/>
      <c r="E74" s="53">
        <f t="shared" ref="E74:P74" si="55">E73*$D$73</f>
        <v>0</v>
      </c>
      <c r="F74" s="54">
        <f t="shared" si="55"/>
        <v>0</v>
      </c>
      <c r="G74" s="55">
        <f t="shared" si="55"/>
        <v>0</v>
      </c>
      <c r="H74" s="56">
        <f t="shared" si="55"/>
        <v>0</v>
      </c>
      <c r="I74" s="57">
        <f t="shared" si="55"/>
        <v>0</v>
      </c>
      <c r="J74" s="58">
        <f t="shared" si="55"/>
        <v>0</v>
      </c>
      <c r="K74" s="56">
        <f t="shared" si="55"/>
        <v>0</v>
      </c>
      <c r="L74" s="57">
        <f t="shared" si="55"/>
        <v>0</v>
      </c>
      <c r="M74" s="58">
        <f t="shared" si="55"/>
        <v>0</v>
      </c>
      <c r="N74" s="56">
        <f t="shared" si="55"/>
        <v>0</v>
      </c>
      <c r="O74" s="57">
        <f t="shared" si="55"/>
        <v>0</v>
      </c>
      <c r="P74" s="58">
        <f t="shared" si="55"/>
        <v>0</v>
      </c>
      <c r="Q74" s="72">
        <f>SUM(E74:P74)</f>
        <v>0</v>
      </c>
      <c r="R74" s="2"/>
      <c r="S74" s="2"/>
    </row>
    <row r="75" spans="1:19" x14ac:dyDescent="0.25">
      <c r="A75" s="96" t="s">
        <v>50</v>
      </c>
      <c r="B75" s="8" t="s">
        <v>36</v>
      </c>
      <c r="C75" s="76" t="s">
        <v>27</v>
      </c>
      <c r="D75" s="48"/>
      <c r="E75" s="45">
        <f>E39+E42+E45+E48+E51+E54+E57+E60</f>
        <v>68</v>
      </c>
      <c r="F75" s="46">
        <f t="shared" ref="F75:P75" si="56">F39+F42+F45+F48+F51+F54+F57+F60</f>
        <v>68.535714285714278</v>
      </c>
      <c r="G75" s="47">
        <f t="shared" si="56"/>
        <v>70</v>
      </c>
      <c r="H75" s="45">
        <f t="shared" si="56"/>
        <v>75</v>
      </c>
      <c r="I75" s="46">
        <f t="shared" si="56"/>
        <v>75</v>
      </c>
      <c r="J75" s="47">
        <f t="shared" si="56"/>
        <v>75.333333333333343</v>
      </c>
      <c r="K75" s="45">
        <f t="shared" si="56"/>
        <v>76</v>
      </c>
      <c r="L75" s="46">
        <f t="shared" si="56"/>
        <v>76.806451612903231</v>
      </c>
      <c r="M75" s="47">
        <f t="shared" si="56"/>
        <v>77</v>
      </c>
      <c r="N75" s="45">
        <f t="shared" si="56"/>
        <v>77.322580645161281</v>
      </c>
      <c r="O75" s="46">
        <f t="shared" si="56"/>
        <v>78</v>
      </c>
      <c r="P75" s="47">
        <f t="shared" si="56"/>
        <v>78</v>
      </c>
      <c r="Q75" s="48"/>
      <c r="R75" s="82"/>
      <c r="S75" s="2"/>
    </row>
    <row r="76" spans="1:19" x14ac:dyDescent="0.25">
      <c r="A76" s="97"/>
      <c r="B76" s="95" t="s">
        <v>54</v>
      </c>
      <c r="C76" s="77" t="s">
        <v>16</v>
      </c>
      <c r="D76" s="100"/>
      <c r="E76" s="49">
        <f t="shared" ref="E76:P76" si="57">E75*E7</f>
        <v>6324</v>
      </c>
      <c r="F76" s="50">
        <f t="shared" si="57"/>
        <v>5825.5357142857138</v>
      </c>
      <c r="G76" s="51">
        <f t="shared" si="57"/>
        <v>6510</v>
      </c>
      <c r="H76" s="49">
        <f t="shared" si="57"/>
        <v>6750</v>
      </c>
      <c r="I76" s="50">
        <f t="shared" si="57"/>
        <v>6975</v>
      </c>
      <c r="J76" s="51">
        <f t="shared" si="57"/>
        <v>6780.0000000000009</v>
      </c>
      <c r="K76" s="49">
        <f t="shared" si="57"/>
        <v>7068</v>
      </c>
      <c r="L76" s="50">
        <f t="shared" si="57"/>
        <v>7143.0000000000009</v>
      </c>
      <c r="M76" s="51">
        <f t="shared" si="57"/>
        <v>6930</v>
      </c>
      <c r="N76" s="49">
        <f t="shared" si="57"/>
        <v>7190.9999999999991</v>
      </c>
      <c r="O76" s="50">
        <f t="shared" si="57"/>
        <v>7020</v>
      </c>
      <c r="P76" s="51">
        <f t="shared" si="57"/>
        <v>7254</v>
      </c>
      <c r="Q76" s="52">
        <f>SUM(E76:P76)</f>
        <v>81770.53571428571</v>
      </c>
      <c r="R76" s="2"/>
      <c r="S76" s="2"/>
    </row>
    <row r="77" spans="1:19" ht="15.75" thickBot="1" x14ac:dyDescent="0.3">
      <c r="A77" s="98"/>
      <c r="B77" s="99"/>
      <c r="C77" s="78" t="s">
        <v>17</v>
      </c>
      <c r="D77" s="101"/>
      <c r="E77" s="53">
        <f t="shared" ref="E77:P77" si="58">E76*$D$76</f>
        <v>0</v>
      </c>
      <c r="F77" s="54">
        <f t="shared" si="58"/>
        <v>0</v>
      </c>
      <c r="G77" s="55">
        <f t="shared" si="58"/>
        <v>0</v>
      </c>
      <c r="H77" s="56">
        <f t="shared" si="58"/>
        <v>0</v>
      </c>
      <c r="I77" s="57">
        <f t="shared" si="58"/>
        <v>0</v>
      </c>
      <c r="J77" s="58">
        <f t="shared" si="58"/>
        <v>0</v>
      </c>
      <c r="K77" s="56">
        <f t="shared" si="58"/>
        <v>0</v>
      </c>
      <c r="L77" s="57">
        <f t="shared" si="58"/>
        <v>0</v>
      </c>
      <c r="M77" s="58">
        <f t="shared" si="58"/>
        <v>0</v>
      </c>
      <c r="N77" s="56">
        <f t="shared" si="58"/>
        <v>0</v>
      </c>
      <c r="O77" s="57">
        <f t="shared" si="58"/>
        <v>0</v>
      </c>
      <c r="P77" s="58">
        <f t="shared" si="58"/>
        <v>0</v>
      </c>
      <c r="Q77" s="59">
        <f>SUM(E77:P77)</f>
        <v>0</v>
      </c>
      <c r="R77" s="2"/>
      <c r="S77" s="2"/>
    </row>
    <row r="78" spans="1:19" ht="25.5" x14ac:dyDescent="0.25">
      <c r="A78" s="96" t="s">
        <v>51</v>
      </c>
      <c r="B78" s="8" t="s">
        <v>57</v>
      </c>
      <c r="C78" s="76" t="s">
        <v>27</v>
      </c>
      <c r="D78" s="48"/>
      <c r="E78" s="45">
        <v>0</v>
      </c>
      <c r="F78" s="46">
        <v>0</v>
      </c>
      <c r="G78" s="47">
        <v>0</v>
      </c>
      <c r="H78" s="45">
        <v>0</v>
      </c>
      <c r="I78" s="46">
        <v>0</v>
      </c>
      <c r="J78" s="47">
        <v>0</v>
      </c>
      <c r="K78" s="45">
        <v>0</v>
      </c>
      <c r="L78" s="46">
        <v>0</v>
      </c>
      <c r="M78" s="47">
        <v>0</v>
      </c>
      <c r="N78" s="45">
        <v>0</v>
      </c>
      <c r="O78" s="46">
        <v>0</v>
      </c>
      <c r="P78" s="47">
        <v>0</v>
      </c>
      <c r="Q78" s="48"/>
      <c r="R78" s="2"/>
      <c r="S78" s="2"/>
    </row>
    <row r="79" spans="1:19" x14ac:dyDescent="0.25">
      <c r="A79" s="97"/>
      <c r="B79" s="95" t="s">
        <v>54</v>
      </c>
      <c r="C79" s="77" t="s">
        <v>16</v>
      </c>
      <c r="D79" s="100"/>
      <c r="E79" s="49">
        <f t="shared" ref="E79:P79" si="59">E78*E7</f>
        <v>0</v>
      </c>
      <c r="F79" s="50">
        <f t="shared" si="59"/>
        <v>0</v>
      </c>
      <c r="G79" s="51">
        <f t="shared" si="59"/>
        <v>0</v>
      </c>
      <c r="H79" s="49">
        <f t="shared" si="59"/>
        <v>0</v>
      </c>
      <c r="I79" s="50">
        <f t="shared" si="59"/>
        <v>0</v>
      </c>
      <c r="J79" s="51">
        <f t="shared" si="59"/>
        <v>0</v>
      </c>
      <c r="K79" s="49">
        <f t="shared" si="59"/>
        <v>0</v>
      </c>
      <c r="L79" s="50">
        <f t="shared" si="59"/>
        <v>0</v>
      </c>
      <c r="M79" s="51">
        <f t="shared" si="59"/>
        <v>0</v>
      </c>
      <c r="N79" s="49">
        <f t="shared" si="59"/>
        <v>0</v>
      </c>
      <c r="O79" s="50">
        <f t="shared" si="59"/>
        <v>0</v>
      </c>
      <c r="P79" s="51">
        <f t="shared" si="59"/>
        <v>0</v>
      </c>
      <c r="Q79" s="52">
        <f>SUM(E79:P79)</f>
        <v>0</v>
      </c>
      <c r="R79" s="2"/>
      <c r="S79" s="2"/>
    </row>
    <row r="80" spans="1:19" ht="15.75" thickBot="1" x14ac:dyDescent="0.3">
      <c r="A80" s="98"/>
      <c r="B80" s="95"/>
      <c r="C80" s="78" t="s">
        <v>17</v>
      </c>
      <c r="D80" s="100"/>
      <c r="E80" s="53">
        <f t="shared" ref="E80:P80" si="60">E79*$D$79</f>
        <v>0</v>
      </c>
      <c r="F80" s="54">
        <f t="shared" si="60"/>
        <v>0</v>
      </c>
      <c r="G80" s="55">
        <f t="shared" si="60"/>
        <v>0</v>
      </c>
      <c r="H80" s="56">
        <f t="shared" si="60"/>
        <v>0</v>
      </c>
      <c r="I80" s="57">
        <f t="shared" si="60"/>
        <v>0</v>
      </c>
      <c r="J80" s="58">
        <f t="shared" si="60"/>
        <v>0</v>
      </c>
      <c r="K80" s="56">
        <f t="shared" si="60"/>
        <v>0</v>
      </c>
      <c r="L80" s="57">
        <f t="shared" si="60"/>
        <v>0</v>
      </c>
      <c r="M80" s="58">
        <f t="shared" si="60"/>
        <v>0</v>
      </c>
      <c r="N80" s="56">
        <f t="shared" si="60"/>
        <v>0</v>
      </c>
      <c r="O80" s="57">
        <f t="shared" si="60"/>
        <v>0</v>
      </c>
      <c r="P80" s="58">
        <f t="shared" si="60"/>
        <v>0</v>
      </c>
      <c r="Q80" s="59">
        <f>SUM(E80:P80)</f>
        <v>0</v>
      </c>
      <c r="R80" s="2"/>
      <c r="S80" s="2"/>
    </row>
    <row r="81" spans="1:19" x14ac:dyDescent="0.25">
      <c r="A81" s="96" t="s">
        <v>52</v>
      </c>
      <c r="B81" s="8" t="s">
        <v>53</v>
      </c>
      <c r="C81" s="76" t="s">
        <v>27</v>
      </c>
      <c r="D81" s="48"/>
      <c r="E81" s="45">
        <v>6</v>
      </c>
      <c r="F81" s="46">
        <v>6</v>
      </c>
      <c r="G81" s="47">
        <v>6</v>
      </c>
      <c r="H81" s="45">
        <v>6</v>
      </c>
      <c r="I81" s="46">
        <v>6</v>
      </c>
      <c r="J81" s="47">
        <v>6</v>
      </c>
      <c r="K81" s="45">
        <v>6</v>
      </c>
      <c r="L81" s="46">
        <v>6</v>
      </c>
      <c r="M81" s="47">
        <v>6</v>
      </c>
      <c r="N81" s="45">
        <v>6</v>
      </c>
      <c r="O81" s="46">
        <v>6</v>
      </c>
      <c r="P81" s="47">
        <v>6</v>
      </c>
      <c r="Q81" s="48"/>
      <c r="R81" s="2"/>
      <c r="S81" s="2"/>
    </row>
    <row r="82" spans="1:19" x14ac:dyDescent="0.25">
      <c r="A82" s="97"/>
      <c r="B82" s="95" t="s">
        <v>54</v>
      </c>
      <c r="C82" s="77" t="s">
        <v>16</v>
      </c>
      <c r="D82" s="100"/>
      <c r="E82" s="49">
        <f t="shared" ref="E82:P82" si="61">E81*E7</f>
        <v>558</v>
      </c>
      <c r="F82" s="50">
        <f t="shared" si="61"/>
        <v>510</v>
      </c>
      <c r="G82" s="51">
        <f t="shared" si="61"/>
        <v>558</v>
      </c>
      <c r="H82" s="49">
        <f t="shared" si="61"/>
        <v>540</v>
      </c>
      <c r="I82" s="50">
        <f t="shared" si="61"/>
        <v>558</v>
      </c>
      <c r="J82" s="51">
        <f t="shared" si="61"/>
        <v>540</v>
      </c>
      <c r="K82" s="49">
        <f t="shared" si="61"/>
        <v>558</v>
      </c>
      <c r="L82" s="50">
        <f t="shared" si="61"/>
        <v>558</v>
      </c>
      <c r="M82" s="51">
        <f t="shared" si="61"/>
        <v>540</v>
      </c>
      <c r="N82" s="49">
        <f t="shared" si="61"/>
        <v>558</v>
      </c>
      <c r="O82" s="50">
        <f t="shared" si="61"/>
        <v>540</v>
      </c>
      <c r="P82" s="51">
        <f t="shared" si="61"/>
        <v>558</v>
      </c>
      <c r="Q82" s="52">
        <f t="shared" ref="Q82" si="62">SUM(E82:P82)</f>
        <v>6576</v>
      </c>
      <c r="R82" s="2"/>
      <c r="S82" s="2"/>
    </row>
    <row r="83" spans="1:19" ht="15.75" thickBot="1" x14ac:dyDescent="0.3">
      <c r="A83" s="98"/>
      <c r="B83" s="99"/>
      <c r="C83" s="78" t="s">
        <v>17</v>
      </c>
      <c r="D83" s="101"/>
      <c r="E83" s="53">
        <f t="shared" ref="E83:Q83" si="63">E82*$D$82</f>
        <v>0</v>
      </c>
      <c r="F83" s="54">
        <f t="shared" si="63"/>
        <v>0</v>
      </c>
      <c r="G83" s="55">
        <f t="shared" si="63"/>
        <v>0</v>
      </c>
      <c r="H83" s="56">
        <f t="shared" si="63"/>
        <v>0</v>
      </c>
      <c r="I83" s="57">
        <f t="shared" si="63"/>
        <v>0</v>
      </c>
      <c r="J83" s="58">
        <f t="shared" si="63"/>
        <v>0</v>
      </c>
      <c r="K83" s="56">
        <f t="shared" si="63"/>
        <v>0</v>
      </c>
      <c r="L83" s="57">
        <f t="shared" si="63"/>
        <v>0</v>
      </c>
      <c r="M83" s="58">
        <f t="shared" si="63"/>
        <v>0</v>
      </c>
      <c r="N83" s="56">
        <f t="shared" si="63"/>
        <v>0</v>
      </c>
      <c r="O83" s="57">
        <f t="shared" si="63"/>
        <v>0</v>
      </c>
      <c r="P83" s="58">
        <f t="shared" si="63"/>
        <v>0</v>
      </c>
      <c r="Q83" s="59">
        <f t="shared" si="63"/>
        <v>0</v>
      </c>
      <c r="R83" s="2"/>
      <c r="S83" s="2"/>
    </row>
    <row r="84" spans="1:19" ht="30" customHeight="1" x14ac:dyDescent="0.25">
      <c r="A84" s="96" t="s">
        <v>55</v>
      </c>
      <c r="B84" s="8" t="s">
        <v>84</v>
      </c>
      <c r="C84" s="76" t="s">
        <v>27</v>
      </c>
      <c r="D84" s="48"/>
      <c r="E84" s="45">
        <v>1</v>
      </c>
      <c r="F84" s="46">
        <v>1</v>
      </c>
      <c r="G84" s="47">
        <v>2</v>
      </c>
      <c r="H84" s="45">
        <v>2</v>
      </c>
      <c r="I84" s="46">
        <v>2</v>
      </c>
      <c r="J84" s="47">
        <v>2</v>
      </c>
      <c r="K84" s="45">
        <v>2</v>
      </c>
      <c r="L84" s="46">
        <v>2</v>
      </c>
      <c r="M84" s="47">
        <v>2</v>
      </c>
      <c r="N84" s="45">
        <v>2</v>
      </c>
      <c r="O84" s="46">
        <v>2</v>
      </c>
      <c r="P84" s="47">
        <v>2</v>
      </c>
      <c r="Q84" s="48"/>
      <c r="R84" s="2"/>
      <c r="S84" s="2"/>
    </row>
    <row r="85" spans="1:19" x14ac:dyDescent="0.25">
      <c r="A85" s="97"/>
      <c r="B85" s="95" t="s">
        <v>54</v>
      </c>
      <c r="C85" s="77" t="s">
        <v>16</v>
      </c>
      <c r="D85" s="100"/>
      <c r="E85" s="49">
        <f t="shared" ref="E85:P85" si="64">E84*E7</f>
        <v>93</v>
      </c>
      <c r="F85" s="50">
        <f t="shared" si="64"/>
        <v>85</v>
      </c>
      <c r="G85" s="51">
        <f t="shared" si="64"/>
        <v>186</v>
      </c>
      <c r="H85" s="49">
        <f t="shared" si="64"/>
        <v>180</v>
      </c>
      <c r="I85" s="50">
        <f t="shared" si="64"/>
        <v>186</v>
      </c>
      <c r="J85" s="51">
        <f t="shared" si="64"/>
        <v>180</v>
      </c>
      <c r="K85" s="49">
        <f t="shared" si="64"/>
        <v>186</v>
      </c>
      <c r="L85" s="50">
        <f t="shared" si="64"/>
        <v>186</v>
      </c>
      <c r="M85" s="51">
        <f t="shared" si="64"/>
        <v>180</v>
      </c>
      <c r="N85" s="49">
        <f t="shared" si="64"/>
        <v>186</v>
      </c>
      <c r="O85" s="50">
        <f t="shared" si="64"/>
        <v>180</v>
      </c>
      <c r="P85" s="51">
        <f t="shared" si="64"/>
        <v>186</v>
      </c>
      <c r="Q85" s="52">
        <f t="shared" ref="Q85:Q86" si="65">SUM(E85:P85)</f>
        <v>2014</v>
      </c>
      <c r="R85" s="2"/>
      <c r="S85" s="2"/>
    </row>
    <row r="86" spans="1:19" ht="15.75" thickBot="1" x14ac:dyDescent="0.3">
      <c r="A86" s="98"/>
      <c r="B86" s="99"/>
      <c r="C86" s="78" t="s">
        <v>17</v>
      </c>
      <c r="D86" s="101"/>
      <c r="E86" s="53">
        <f t="shared" ref="E86:P86" si="66">E85*$D$85</f>
        <v>0</v>
      </c>
      <c r="F86" s="54">
        <f t="shared" si="66"/>
        <v>0</v>
      </c>
      <c r="G86" s="55">
        <f t="shared" si="66"/>
        <v>0</v>
      </c>
      <c r="H86" s="56">
        <f t="shared" si="66"/>
        <v>0</v>
      </c>
      <c r="I86" s="57">
        <f t="shared" si="66"/>
        <v>0</v>
      </c>
      <c r="J86" s="58">
        <f t="shared" si="66"/>
        <v>0</v>
      </c>
      <c r="K86" s="56">
        <f t="shared" si="66"/>
        <v>0</v>
      </c>
      <c r="L86" s="57">
        <f t="shared" si="66"/>
        <v>0</v>
      </c>
      <c r="M86" s="58">
        <f t="shared" si="66"/>
        <v>0</v>
      </c>
      <c r="N86" s="56">
        <f t="shared" si="66"/>
        <v>0</v>
      </c>
      <c r="O86" s="57">
        <f t="shared" si="66"/>
        <v>0</v>
      </c>
      <c r="P86" s="58">
        <f t="shared" si="66"/>
        <v>0</v>
      </c>
      <c r="Q86" s="59">
        <f t="shared" si="65"/>
        <v>0</v>
      </c>
      <c r="R86" s="2"/>
      <c r="S86" s="2"/>
    </row>
    <row r="87" spans="1:19" ht="28.5" customHeight="1" x14ac:dyDescent="0.25">
      <c r="A87" s="96" t="s">
        <v>58</v>
      </c>
      <c r="B87" s="8" t="s">
        <v>56</v>
      </c>
      <c r="C87" s="76" t="s">
        <v>27</v>
      </c>
      <c r="D87" s="48"/>
      <c r="E87" s="45">
        <v>0</v>
      </c>
      <c r="F87" s="46">
        <v>0</v>
      </c>
      <c r="G87" s="47">
        <v>0</v>
      </c>
      <c r="H87" s="45">
        <v>1</v>
      </c>
      <c r="I87" s="46">
        <v>1</v>
      </c>
      <c r="J87" s="47">
        <v>1</v>
      </c>
      <c r="K87" s="45">
        <v>2</v>
      </c>
      <c r="L87" s="46">
        <v>2</v>
      </c>
      <c r="M87" s="47">
        <v>2</v>
      </c>
      <c r="N87" s="45">
        <v>3</v>
      </c>
      <c r="O87" s="46">
        <v>3</v>
      </c>
      <c r="P87" s="47">
        <v>3</v>
      </c>
      <c r="Q87" s="48"/>
      <c r="R87" s="2"/>
      <c r="S87" s="2"/>
    </row>
    <row r="88" spans="1:19" x14ac:dyDescent="0.25">
      <c r="A88" s="97"/>
      <c r="B88" s="95" t="s">
        <v>54</v>
      </c>
      <c r="C88" s="77" t="s">
        <v>16</v>
      </c>
      <c r="D88" s="100"/>
      <c r="E88" s="49">
        <f t="shared" ref="E88:P88" si="67">E87*E7</f>
        <v>0</v>
      </c>
      <c r="F88" s="50">
        <f t="shared" si="67"/>
        <v>0</v>
      </c>
      <c r="G88" s="51">
        <f t="shared" si="67"/>
        <v>0</v>
      </c>
      <c r="H88" s="49">
        <f t="shared" si="67"/>
        <v>90</v>
      </c>
      <c r="I88" s="50">
        <f t="shared" si="67"/>
        <v>93</v>
      </c>
      <c r="J88" s="51">
        <f t="shared" si="67"/>
        <v>90</v>
      </c>
      <c r="K88" s="49">
        <f t="shared" si="67"/>
        <v>186</v>
      </c>
      <c r="L88" s="50">
        <f t="shared" si="67"/>
        <v>186</v>
      </c>
      <c r="M88" s="51">
        <f t="shared" si="67"/>
        <v>180</v>
      </c>
      <c r="N88" s="49">
        <f t="shared" si="67"/>
        <v>279</v>
      </c>
      <c r="O88" s="50">
        <f t="shared" si="67"/>
        <v>270</v>
      </c>
      <c r="P88" s="51">
        <f t="shared" si="67"/>
        <v>279</v>
      </c>
      <c r="Q88" s="52">
        <f t="shared" ref="Q88:Q89" si="68">SUM(E88:P88)</f>
        <v>1653</v>
      </c>
      <c r="R88" s="2"/>
      <c r="S88" s="2"/>
    </row>
    <row r="89" spans="1:19" ht="15.75" thickBot="1" x14ac:dyDescent="0.3">
      <c r="A89" s="98"/>
      <c r="B89" s="99"/>
      <c r="C89" s="78" t="s">
        <v>17</v>
      </c>
      <c r="D89" s="101"/>
      <c r="E89" s="53">
        <f t="shared" ref="E89:P89" si="69">E88*$D$88</f>
        <v>0</v>
      </c>
      <c r="F89" s="54">
        <f t="shared" si="69"/>
        <v>0</v>
      </c>
      <c r="G89" s="55">
        <f t="shared" si="69"/>
        <v>0</v>
      </c>
      <c r="H89" s="56">
        <f t="shared" si="69"/>
        <v>0</v>
      </c>
      <c r="I89" s="57">
        <f t="shared" si="69"/>
        <v>0</v>
      </c>
      <c r="J89" s="58">
        <f t="shared" si="69"/>
        <v>0</v>
      </c>
      <c r="K89" s="56">
        <f t="shared" si="69"/>
        <v>0</v>
      </c>
      <c r="L89" s="57">
        <f t="shared" si="69"/>
        <v>0</v>
      </c>
      <c r="M89" s="58">
        <f t="shared" si="69"/>
        <v>0</v>
      </c>
      <c r="N89" s="56">
        <f t="shared" si="69"/>
        <v>0</v>
      </c>
      <c r="O89" s="57">
        <f t="shared" si="69"/>
        <v>0</v>
      </c>
      <c r="P89" s="58">
        <f t="shared" si="69"/>
        <v>0</v>
      </c>
      <c r="Q89" s="59">
        <f t="shared" si="68"/>
        <v>0</v>
      </c>
      <c r="R89" s="2"/>
      <c r="S89" s="2"/>
    </row>
    <row r="90" spans="1:19" ht="38.25" x14ac:dyDescent="0.25">
      <c r="A90" s="96" t="s">
        <v>76</v>
      </c>
      <c r="B90" s="8" t="s">
        <v>78</v>
      </c>
      <c r="C90" s="76" t="s">
        <v>27</v>
      </c>
      <c r="D90" s="48"/>
      <c r="E90" s="45">
        <v>3</v>
      </c>
      <c r="F90" s="46">
        <v>3</v>
      </c>
      <c r="G90" s="47">
        <v>3</v>
      </c>
      <c r="H90" s="45">
        <v>3</v>
      </c>
      <c r="I90" s="46">
        <v>3</v>
      </c>
      <c r="J90" s="47">
        <v>0</v>
      </c>
      <c r="K90" s="45">
        <v>0</v>
      </c>
      <c r="L90" s="46">
        <v>0</v>
      </c>
      <c r="M90" s="47">
        <v>0</v>
      </c>
      <c r="N90" s="45">
        <v>0</v>
      </c>
      <c r="O90" s="46">
        <v>3</v>
      </c>
      <c r="P90" s="47">
        <v>3</v>
      </c>
      <c r="Q90" s="48"/>
      <c r="R90" s="2"/>
      <c r="S90" s="2"/>
    </row>
    <row r="91" spans="1:19" ht="24.75" customHeight="1" x14ac:dyDescent="0.25">
      <c r="A91" s="97"/>
      <c r="B91" s="95" t="s">
        <v>54</v>
      </c>
      <c r="C91" s="77" t="s">
        <v>16</v>
      </c>
      <c r="D91" s="100"/>
      <c r="E91" s="49">
        <f>E90*E7</f>
        <v>279</v>
      </c>
      <c r="F91" s="50">
        <f t="shared" ref="F91:P91" si="70">F90*F7</f>
        <v>255</v>
      </c>
      <c r="G91" s="51">
        <f t="shared" si="70"/>
        <v>279</v>
      </c>
      <c r="H91" s="49">
        <f t="shared" si="70"/>
        <v>270</v>
      </c>
      <c r="I91" s="50">
        <f t="shared" si="70"/>
        <v>279</v>
      </c>
      <c r="J91" s="51">
        <f t="shared" si="70"/>
        <v>0</v>
      </c>
      <c r="K91" s="49">
        <f t="shared" si="70"/>
        <v>0</v>
      </c>
      <c r="L91" s="50">
        <f t="shared" si="70"/>
        <v>0</v>
      </c>
      <c r="M91" s="51">
        <f t="shared" si="70"/>
        <v>0</v>
      </c>
      <c r="N91" s="49">
        <f t="shared" si="70"/>
        <v>0</v>
      </c>
      <c r="O91" s="50">
        <f t="shared" si="70"/>
        <v>270</v>
      </c>
      <c r="P91" s="51">
        <f t="shared" si="70"/>
        <v>279</v>
      </c>
      <c r="Q91" s="52">
        <f t="shared" ref="Q91:Q92" si="71">SUM(E91:P91)</f>
        <v>1911</v>
      </c>
      <c r="R91" s="2"/>
      <c r="S91" s="2"/>
    </row>
    <row r="92" spans="1:19" ht="15.75" thickBot="1" x14ac:dyDescent="0.3">
      <c r="A92" s="98"/>
      <c r="B92" s="99"/>
      <c r="C92" s="78" t="s">
        <v>17</v>
      </c>
      <c r="D92" s="101"/>
      <c r="E92" s="53">
        <f>E91*$D$91</f>
        <v>0</v>
      </c>
      <c r="F92" s="54">
        <f t="shared" ref="F92:P92" si="72">F91*$D$91</f>
        <v>0</v>
      </c>
      <c r="G92" s="55">
        <f t="shared" si="72"/>
        <v>0</v>
      </c>
      <c r="H92" s="56">
        <f t="shared" si="72"/>
        <v>0</v>
      </c>
      <c r="I92" s="57">
        <f t="shared" si="72"/>
        <v>0</v>
      </c>
      <c r="J92" s="58">
        <f t="shared" si="72"/>
        <v>0</v>
      </c>
      <c r="K92" s="56">
        <f t="shared" si="72"/>
        <v>0</v>
      </c>
      <c r="L92" s="57">
        <f t="shared" si="72"/>
        <v>0</v>
      </c>
      <c r="M92" s="58">
        <f t="shared" si="72"/>
        <v>0</v>
      </c>
      <c r="N92" s="56">
        <f t="shared" si="72"/>
        <v>0</v>
      </c>
      <c r="O92" s="57">
        <f t="shared" si="72"/>
        <v>0</v>
      </c>
      <c r="P92" s="58">
        <f t="shared" si="72"/>
        <v>0</v>
      </c>
      <c r="Q92" s="59">
        <f t="shared" si="71"/>
        <v>0</v>
      </c>
      <c r="R92" s="82"/>
      <c r="S92" s="2"/>
    </row>
    <row r="93" spans="1:19" ht="25.5" x14ac:dyDescent="0.25">
      <c r="A93" s="96" t="s">
        <v>77</v>
      </c>
      <c r="B93" s="8" t="s">
        <v>82</v>
      </c>
      <c r="C93" s="76" t="s">
        <v>27</v>
      </c>
      <c r="D93" s="48"/>
      <c r="E93" s="45">
        <v>0</v>
      </c>
      <c r="F93" s="46">
        <v>0</v>
      </c>
      <c r="G93" s="47">
        <v>0</v>
      </c>
      <c r="H93" s="45">
        <v>0</v>
      </c>
      <c r="I93" s="46">
        <v>0</v>
      </c>
      <c r="J93" s="47">
        <v>0</v>
      </c>
      <c r="K93" s="45">
        <v>0</v>
      </c>
      <c r="L93" s="46">
        <v>0</v>
      </c>
      <c r="M93" s="47">
        <v>0</v>
      </c>
      <c r="N93" s="45">
        <v>0</v>
      </c>
      <c r="O93" s="46">
        <v>0</v>
      </c>
      <c r="P93" s="47">
        <v>0</v>
      </c>
      <c r="Q93" s="48"/>
      <c r="R93" s="2"/>
      <c r="S93" s="2"/>
    </row>
    <row r="94" spans="1:19" x14ac:dyDescent="0.25">
      <c r="A94" s="97"/>
      <c r="B94" s="95" t="s">
        <v>54</v>
      </c>
      <c r="C94" s="77" t="s">
        <v>16</v>
      </c>
      <c r="D94" s="100"/>
      <c r="E94" s="49">
        <f>E93*E7</f>
        <v>0</v>
      </c>
      <c r="F94" s="50">
        <f t="shared" ref="F94:P94" si="73">F93*F7</f>
        <v>0</v>
      </c>
      <c r="G94" s="51">
        <f t="shared" si="73"/>
        <v>0</v>
      </c>
      <c r="H94" s="49">
        <f t="shared" si="73"/>
        <v>0</v>
      </c>
      <c r="I94" s="50">
        <f t="shared" si="73"/>
        <v>0</v>
      </c>
      <c r="J94" s="51">
        <f t="shared" si="73"/>
        <v>0</v>
      </c>
      <c r="K94" s="49">
        <f t="shared" si="73"/>
        <v>0</v>
      </c>
      <c r="L94" s="50">
        <f t="shared" si="73"/>
        <v>0</v>
      </c>
      <c r="M94" s="51">
        <f t="shared" si="73"/>
        <v>0</v>
      </c>
      <c r="N94" s="49">
        <f t="shared" si="73"/>
        <v>0</v>
      </c>
      <c r="O94" s="50">
        <f t="shared" si="73"/>
        <v>0</v>
      </c>
      <c r="P94" s="51">
        <f t="shared" si="73"/>
        <v>0</v>
      </c>
      <c r="Q94" s="52">
        <f t="shared" ref="Q94:Q95" si="74">SUM(E94:P94)</f>
        <v>0</v>
      </c>
      <c r="R94" s="2"/>
      <c r="S94" s="2"/>
    </row>
    <row r="95" spans="1:19" ht="15.75" thickBot="1" x14ac:dyDescent="0.3">
      <c r="A95" s="98"/>
      <c r="B95" s="99"/>
      <c r="C95" s="78" t="s">
        <v>17</v>
      </c>
      <c r="D95" s="101"/>
      <c r="E95" s="53">
        <f>E94*$D$94</f>
        <v>0</v>
      </c>
      <c r="F95" s="54">
        <f t="shared" ref="F95:P95" si="75">F94*$D$94</f>
        <v>0</v>
      </c>
      <c r="G95" s="55">
        <f t="shared" si="75"/>
        <v>0</v>
      </c>
      <c r="H95" s="56">
        <f t="shared" si="75"/>
        <v>0</v>
      </c>
      <c r="I95" s="57">
        <f t="shared" si="75"/>
        <v>0</v>
      </c>
      <c r="J95" s="58">
        <f t="shared" si="75"/>
        <v>0</v>
      </c>
      <c r="K95" s="56">
        <f t="shared" si="75"/>
        <v>0</v>
      </c>
      <c r="L95" s="57">
        <f t="shared" si="75"/>
        <v>0</v>
      </c>
      <c r="M95" s="58">
        <f t="shared" si="75"/>
        <v>0</v>
      </c>
      <c r="N95" s="56">
        <f t="shared" si="75"/>
        <v>0</v>
      </c>
      <c r="O95" s="57">
        <f t="shared" si="75"/>
        <v>0</v>
      </c>
      <c r="P95" s="58">
        <f t="shared" si="75"/>
        <v>0</v>
      </c>
      <c r="Q95" s="59">
        <f t="shared" si="74"/>
        <v>0</v>
      </c>
      <c r="R95" s="2"/>
      <c r="S95" s="2"/>
    </row>
    <row r="96" spans="1:19" ht="18.75" thickBot="1" x14ac:dyDescent="0.3">
      <c r="A96" s="137" t="s">
        <v>67</v>
      </c>
      <c r="B96" s="138"/>
      <c r="C96" s="138"/>
      <c r="D96" s="138"/>
      <c r="E96" s="138"/>
      <c r="F96" s="138"/>
      <c r="G96" s="138"/>
      <c r="H96" s="138"/>
      <c r="I96" s="138"/>
      <c r="J96" s="138"/>
      <c r="K96" s="138"/>
      <c r="L96" s="138"/>
      <c r="M96" s="138"/>
      <c r="N96" s="138"/>
      <c r="O96" s="138"/>
      <c r="P96" s="138"/>
      <c r="Q96" s="139"/>
      <c r="R96" s="2"/>
      <c r="S96" s="2"/>
    </row>
    <row r="97" spans="1:19" ht="24.75" customHeight="1" x14ac:dyDescent="0.25">
      <c r="A97" s="96" t="s">
        <v>37</v>
      </c>
      <c r="B97" s="8" t="s">
        <v>69</v>
      </c>
      <c r="C97" s="76" t="s">
        <v>27</v>
      </c>
      <c r="D97" s="48"/>
      <c r="E97" s="83">
        <v>3</v>
      </c>
      <c r="F97" s="46">
        <v>3</v>
      </c>
      <c r="G97" s="46">
        <v>3</v>
      </c>
      <c r="H97" s="46">
        <v>3</v>
      </c>
      <c r="I97" s="46">
        <v>3</v>
      </c>
      <c r="J97" s="46">
        <v>3</v>
      </c>
      <c r="K97" s="46">
        <v>3</v>
      </c>
      <c r="L97" s="46">
        <v>3</v>
      </c>
      <c r="M97" s="46">
        <v>3</v>
      </c>
      <c r="N97" s="46">
        <v>3</v>
      </c>
      <c r="O97" s="46">
        <v>3</v>
      </c>
      <c r="P97" s="84">
        <v>3</v>
      </c>
      <c r="Q97" s="48"/>
      <c r="R97" s="2"/>
      <c r="S97" s="2"/>
    </row>
    <row r="98" spans="1:19" ht="16.5" customHeight="1" x14ac:dyDescent="0.25">
      <c r="A98" s="97"/>
      <c r="B98" s="95" t="s">
        <v>54</v>
      </c>
      <c r="C98" s="77" t="s">
        <v>16</v>
      </c>
      <c r="D98" s="100"/>
      <c r="E98" s="85">
        <f t="shared" ref="E98:P98" si="76">E7*E97</f>
        <v>279</v>
      </c>
      <c r="F98" s="50">
        <f t="shared" si="76"/>
        <v>255</v>
      </c>
      <c r="G98" s="50">
        <f t="shared" si="76"/>
        <v>279</v>
      </c>
      <c r="H98" s="50">
        <f t="shared" si="76"/>
        <v>270</v>
      </c>
      <c r="I98" s="50">
        <f t="shared" si="76"/>
        <v>279</v>
      </c>
      <c r="J98" s="50">
        <f t="shared" si="76"/>
        <v>270</v>
      </c>
      <c r="K98" s="50">
        <f t="shared" si="76"/>
        <v>279</v>
      </c>
      <c r="L98" s="50">
        <f t="shared" si="76"/>
        <v>279</v>
      </c>
      <c r="M98" s="50">
        <f t="shared" si="76"/>
        <v>270</v>
      </c>
      <c r="N98" s="50">
        <f t="shared" si="76"/>
        <v>279</v>
      </c>
      <c r="O98" s="50">
        <f t="shared" si="76"/>
        <v>270</v>
      </c>
      <c r="P98" s="86">
        <f t="shared" si="76"/>
        <v>279</v>
      </c>
      <c r="Q98" s="52">
        <f t="shared" ref="Q98:Q99" si="77">SUM(E98:P98)</f>
        <v>3288</v>
      </c>
      <c r="R98" s="2"/>
      <c r="S98" s="2"/>
    </row>
    <row r="99" spans="1:19" ht="15.75" thickBot="1" x14ac:dyDescent="0.3">
      <c r="A99" s="98"/>
      <c r="B99" s="99"/>
      <c r="C99" s="78" t="s">
        <v>17</v>
      </c>
      <c r="D99" s="101"/>
      <c r="E99" s="87">
        <f t="shared" ref="E99:P99" si="78">E98*$D$98</f>
        <v>0</v>
      </c>
      <c r="F99" s="54">
        <f t="shared" si="78"/>
        <v>0</v>
      </c>
      <c r="G99" s="54">
        <f t="shared" si="78"/>
        <v>0</v>
      </c>
      <c r="H99" s="57">
        <f t="shared" si="78"/>
        <v>0</v>
      </c>
      <c r="I99" s="57">
        <f t="shared" si="78"/>
        <v>0</v>
      </c>
      <c r="J99" s="57">
        <f t="shared" si="78"/>
        <v>0</v>
      </c>
      <c r="K99" s="57">
        <f t="shared" si="78"/>
        <v>0</v>
      </c>
      <c r="L99" s="57">
        <f t="shared" si="78"/>
        <v>0</v>
      </c>
      <c r="M99" s="57">
        <f t="shared" si="78"/>
        <v>0</v>
      </c>
      <c r="N99" s="57">
        <f t="shared" si="78"/>
        <v>0</v>
      </c>
      <c r="O99" s="57">
        <f t="shared" si="78"/>
        <v>0</v>
      </c>
      <c r="P99" s="88">
        <f t="shared" si="78"/>
        <v>0</v>
      </c>
      <c r="Q99" s="59">
        <f t="shared" si="77"/>
        <v>0</v>
      </c>
      <c r="R99" s="2"/>
      <c r="S99" s="2"/>
    </row>
    <row r="100" spans="1:19" ht="15" customHeight="1" thickBot="1" x14ac:dyDescent="0.3">
      <c r="A100" s="137" t="s">
        <v>59</v>
      </c>
      <c r="B100" s="138"/>
      <c r="C100" s="138"/>
      <c r="D100" s="138"/>
      <c r="E100" s="138"/>
      <c r="F100" s="138"/>
      <c r="G100" s="138"/>
      <c r="H100" s="138"/>
      <c r="I100" s="138"/>
      <c r="J100" s="138"/>
      <c r="K100" s="138"/>
      <c r="L100" s="138"/>
      <c r="M100" s="138"/>
      <c r="N100" s="138"/>
      <c r="O100" s="138"/>
      <c r="P100" s="138"/>
      <c r="Q100" s="139"/>
      <c r="R100" s="2"/>
      <c r="S100" s="2"/>
    </row>
    <row r="101" spans="1:19" ht="15" customHeight="1" x14ac:dyDescent="0.25">
      <c r="A101" s="96" t="s">
        <v>37</v>
      </c>
      <c r="B101" s="8" t="s">
        <v>61</v>
      </c>
      <c r="C101" s="76" t="s">
        <v>27</v>
      </c>
      <c r="D101" s="48"/>
      <c r="E101" s="83">
        <f t="shared" ref="E101:P101" si="79">E14+E17</f>
        <v>8</v>
      </c>
      <c r="F101" s="46">
        <f t="shared" si="79"/>
        <v>8</v>
      </c>
      <c r="G101" s="46">
        <f t="shared" si="79"/>
        <v>8</v>
      </c>
      <c r="H101" s="46">
        <f t="shared" si="79"/>
        <v>8</v>
      </c>
      <c r="I101" s="46">
        <f t="shared" si="79"/>
        <v>8</v>
      </c>
      <c r="J101" s="46">
        <f t="shared" si="79"/>
        <v>9</v>
      </c>
      <c r="K101" s="46">
        <f t="shared" si="79"/>
        <v>9</v>
      </c>
      <c r="L101" s="46">
        <f t="shared" si="79"/>
        <v>9</v>
      </c>
      <c r="M101" s="46">
        <f t="shared" si="79"/>
        <v>9</v>
      </c>
      <c r="N101" s="46">
        <f t="shared" si="79"/>
        <v>9</v>
      </c>
      <c r="O101" s="46">
        <f t="shared" si="79"/>
        <v>9</v>
      </c>
      <c r="P101" s="84">
        <f t="shared" si="79"/>
        <v>9</v>
      </c>
      <c r="Q101" s="48"/>
      <c r="R101" s="2"/>
      <c r="S101" s="2"/>
    </row>
    <row r="102" spans="1:19" ht="32.25" customHeight="1" x14ac:dyDescent="0.25">
      <c r="A102" s="97"/>
      <c r="B102" s="95" t="s">
        <v>60</v>
      </c>
      <c r="C102" s="77" t="s">
        <v>16</v>
      </c>
      <c r="D102" s="100"/>
      <c r="E102" s="85">
        <f t="shared" ref="E102:P102" si="80">E7*E101</f>
        <v>744</v>
      </c>
      <c r="F102" s="50">
        <f t="shared" si="80"/>
        <v>680</v>
      </c>
      <c r="G102" s="50">
        <f t="shared" si="80"/>
        <v>744</v>
      </c>
      <c r="H102" s="50">
        <f t="shared" si="80"/>
        <v>720</v>
      </c>
      <c r="I102" s="50">
        <f t="shared" si="80"/>
        <v>744</v>
      </c>
      <c r="J102" s="50">
        <f t="shared" si="80"/>
        <v>810</v>
      </c>
      <c r="K102" s="50">
        <f t="shared" si="80"/>
        <v>837</v>
      </c>
      <c r="L102" s="50">
        <f t="shared" si="80"/>
        <v>837</v>
      </c>
      <c r="M102" s="50">
        <f t="shared" si="80"/>
        <v>810</v>
      </c>
      <c r="N102" s="50">
        <f t="shared" si="80"/>
        <v>837</v>
      </c>
      <c r="O102" s="50">
        <f t="shared" si="80"/>
        <v>810</v>
      </c>
      <c r="P102" s="86">
        <f t="shared" si="80"/>
        <v>837</v>
      </c>
      <c r="Q102" s="52">
        <f t="shared" ref="Q102:Q103" si="81">SUM(E102:P102)</f>
        <v>9410</v>
      </c>
      <c r="R102" s="2"/>
      <c r="S102" s="2"/>
    </row>
    <row r="103" spans="1:19" ht="15" customHeight="1" thickBot="1" x14ac:dyDescent="0.3">
      <c r="A103" s="98"/>
      <c r="B103" s="99"/>
      <c r="C103" s="78" t="s">
        <v>17</v>
      </c>
      <c r="D103" s="101"/>
      <c r="E103" s="87">
        <f t="shared" ref="E103:P103" si="82">E102*$D$102</f>
        <v>0</v>
      </c>
      <c r="F103" s="54">
        <f t="shared" si="82"/>
        <v>0</v>
      </c>
      <c r="G103" s="54">
        <f t="shared" si="82"/>
        <v>0</v>
      </c>
      <c r="H103" s="57">
        <f t="shared" si="82"/>
        <v>0</v>
      </c>
      <c r="I103" s="57">
        <f t="shared" si="82"/>
        <v>0</v>
      </c>
      <c r="J103" s="57">
        <f t="shared" si="82"/>
        <v>0</v>
      </c>
      <c r="K103" s="57">
        <f t="shared" si="82"/>
        <v>0</v>
      </c>
      <c r="L103" s="57">
        <f t="shared" si="82"/>
        <v>0</v>
      </c>
      <c r="M103" s="57">
        <f t="shared" si="82"/>
        <v>0</v>
      </c>
      <c r="N103" s="57">
        <f t="shared" si="82"/>
        <v>0</v>
      </c>
      <c r="O103" s="57">
        <f t="shared" si="82"/>
        <v>0</v>
      </c>
      <c r="P103" s="88">
        <f t="shared" si="82"/>
        <v>0</v>
      </c>
      <c r="Q103" s="59">
        <f t="shared" si="81"/>
        <v>0</v>
      </c>
      <c r="R103" s="2"/>
      <c r="S103" s="2"/>
    </row>
    <row r="104" spans="1:19" x14ac:dyDescent="0.25">
      <c r="A104" s="96" t="s">
        <v>19</v>
      </c>
      <c r="B104" s="8" t="s">
        <v>62</v>
      </c>
      <c r="C104" s="76" t="s">
        <v>27</v>
      </c>
      <c r="D104" s="48"/>
      <c r="E104" s="83">
        <f t="shared" ref="E104:P104" si="83">E39+E42+E45+E48+E51+E54+E57+E60</f>
        <v>68</v>
      </c>
      <c r="F104" s="46">
        <f t="shared" si="83"/>
        <v>68.535714285714278</v>
      </c>
      <c r="G104" s="46">
        <f t="shared" si="83"/>
        <v>70</v>
      </c>
      <c r="H104" s="46">
        <f>H39+H42+H45+H48+H51+H54+H57+H60</f>
        <v>75</v>
      </c>
      <c r="I104" s="46">
        <f t="shared" si="83"/>
        <v>75</v>
      </c>
      <c r="J104" s="46">
        <f t="shared" si="83"/>
        <v>75.333333333333343</v>
      </c>
      <c r="K104" s="46">
        <f t="shared" si="83"/>
        <v>76</v>
      </c>
      <c r="L104" s="46">
        <f t="shared" si="83"/>
        <v>76.806451612903231</v>
      </c>
      <c r="M104" s="46">
        <f t="shared" si="83"/>
        <v>77</v>
      </c>
      <c r="N104" s="46">
        <f t="shared" si="83"/>
        <v>77.322580645161281</v>
      </c>
      <c r="O104" s="46">
        <f t="shared" si="83"/>
        <v>78</v>
      </c>
      <c r="P104" s="84">
        <f t="shared" si="83"/>
        <v>78</v>
      </c>
      <c r="Q104" s="48"/>
      <c r="R104" s="2"/>
      <c r="S104" s="2"/>
    </row>
    <row r="105" spans="1:19" x14ac:dyDescent="0.25">
      <c r="A105" s="97"/>
      <c r="B105" s="95" t="s">
        <v>60</v>
      </c>
      <c r="C105" s="77" t="s">
        <v>16</v>
      </c>
      <c r="D105" s="100"/>
      <c r="E105" s="85">
        <f t="shared" ref="E105:P105" si="84">E7*E104</f>
        <v>6324</v>
      </c>
      <c r="F105" s="50">
        <f t="shared" si="84"/>
        <v>5825.5357142857138</v>
      </c>
      <c r="G105" s="50">
        <f t="shared" si="84"/>
        <v>6510</v>
      </c>
      <c r="H105" s="50">
        <f t="shared" si="84"/>
        <v>6750</v>
      </c>
      <c r="I105" s="50">
        <f t="shared" si="84"/>
        <v>6975</v>
      </c>
      <c r="J105" s="50">
        <f t="shared" si="84"/>
        <v>6780.0000000000009</v>
      </c>
      <c r="K105" s="50">
        <f t="shared" si="84"/>
        <v>7068</v>
      </c>
      <c r="L105" s="50">
        <f t="shared" si="84"/>
        <v>7143.0000000000009</v>
      </c>
      <c r="M105" s="50">
        <f t="shared" si="84"/>
        <v>6930</v>
      </c>
      <c r="N105" s="50">
        <f t="shared" si="84"/>
        <v>7190.9999999999991</v>
      </c>
      <c r="O105" s="50">
        <f t="shared" si="84"/>
        <v>7020</v>
      </c>
      <c r="P105" s="86">
        <f t="shared" si="84"/>
        <v>7254</v>
      </c>
      <c r="Q105" s="52">
        <f t="shared" ref="Q105:Q106" si="85">SUM(E105:P105)</f>
        <v>81770.53571428571</v>
      </c>
      <c r="R105" s="2"/>
      <c r="S105" s="2"/>
    </row>
    <row r="106" spans="1:19" ht="15.75" thickBot="1" x14ac:dyDescent="0.3">
      <c r="A106" s="98"/>
      <c r="B106" s="99"/>
      <c r="C106" s="78" t="s">
        <v>17</v>
      </c>
      <c r="D106" s="101"/>
      <c r="E106" s="87">
        <f t="shared" ref="E106:P106" si="86">E105*$D$105</f>
        <v>0</v>
      </c>
      <c r="F106" s="54">
        <f t="shared" si="86"/>
        <v>0</v>
      </c>
      <c r="G106" s="54">
        <f t="shared" si="86"/>
        <v>0</v>
      </c>
      <c r="H106" s="57">
        <f t="shared" si="86"/>
        <v>0</v>
      </c>
      <c r="I106" s="57">
        <f t="shared" si="86"/>
        <v>0</v>
      </c>
      <c r="J106" s="57">
        <f t="shared" si="86"/>
        <v>0</v>
      </c>
      <c r="K106" s="57">
        <f t="shared" si="86"/>
        <v>0</v>
      </c>
      <c r="L106" s="57">
        <f t="shared" si="86"/>
        <v>0</v>
      </c>
      <c r="M106" s="57">
        <f t="shared" si="86"/>
        <v>0</v>
      </c>
      <c r="N106" s="57">
        <f t="shared" si="86"/>
        <v>0</v>
      </c>
      <c r="O106" s="57">
        <f t="shared" si="86"/>
        <v>0</v>
      </c>
      <c r="P106" s="88">
        <f t="shared" si="86"/>
        <v>0</v>
      </c>
      <c r="Q106" s="59">
        <f t="shared" si="85"/>
        <v>0</v>
      </c>
      <c r="R106" s="2"/>
      <c r="S106" s="2"/>
    </row>
    <row r="107" spans="1:19" x14ac:dyDescent="0.25">
      <c r="A107" s="89"/>
      <c r="B107" s="90"/>
      <c r="C107" s="91"/>
      <c r="D107" s="91"/>
      <c r="E107" s="92"/>
      <c r="F107" s="92"/>
      <c r="G107" s="92"/>
      <c r="H107" s="92"/>
      <c r="I107" s="92"/>
      <c r="J107" s="92"/>
      <c r="K107" s="92"/>
      <c r="L107" s="92"/>
      <c r="M107" s="92"/>
      <c r="N107" s="92"/>
      <c r="O107" s="92"/>
      <c r="P107" s="92"/>
      <c r="Q107" s="92"/>
      <c r="R107" s="2"/>
      <c r="S107" s="2"/>
    </row>
    <row r="108" spans="1:19" ht="15.75" thickBot="1" x14ac:dyDescent="0.3">
      <c r="A108" s="93"/>
      <c r="B108" s="94" t="s">
        <v>81</v>
      </c>
      <c r="C108" s="91"/>
      <c r="D108" s="91"/>
      <c r="E108" s="92"/>
      <c r="F108" s="92"/>
      <c r="G108" s="92"/>
      <c r="H108" s="92"/>
      <c r="I108" s="92"/>
      <c r="J108" s="92"/>
      <c r="K108" s="92"/>
      <c r="L108" s="92"/>
      <c r="M108" s="92"/>
      <c r="N108" s="92"/>
      <c r="O108" s="92"/>
      <c r="P108" s="92"/>
      <c r="Q108" s="92"/>
      <c r="R108" s="2"/>
      <c r="S108" s="2"/>
    </row>
    <row r="109" spans="1:19" x14ac:dyDescent="0.25">
      <c r="A109" s="93"/>
      <c r="B109" s="109" t="s">
        <v>28</v>
      </c>
      <c r="C109" s="109"/>
      <c r="D109" s="109"/>
      <c r="E109" s="109"/>
      <c r="F109" s="109"/>
      <c r="G109" s="109"/>
      <c r="H109" s="109"/>
      <c r="I109" s="109"/>
      <c r="J109" s="109"/>
      <c r="K109" s="109"/>
      <c r="L109" s="109"/>
      <c r="M109" s="109"/>
      <c r="N109" s="109"/>
      <c r="O109" s="109"/>
      <c r="P109" s="109"/>
      <c r="Q109" s="110"/>
      <c r="R109" s="2"/>
      <c r="S109" s="2"/>
    </row>
    <row r="110" spans="1:19" x14ac:dyDescent="0.25">
      <c r="A110" s="2"/>
      <c r="B110" s="140" t="s">
        <v>64</v>
      </c>
      <c r="C110" s="141"/>
      <c r="D110" s="141"/>
      <c r="E110" s="141"/>
      <c r="F110" s="141"/>
      <c r="G110" s="141"/>
      <c r="H110" s="141"/>
      <c r="I110" s="141"/>
      <c r="J110" s="141"/>
      <c r="K110" s="141"/>
      <c r="L110" s="141"/>
      <c r="M110" s="141"/>
      <c r="N110" s="141"/>
      <c r="O110" s="141"/>
      <c r="P110" s="141"/>
      <c r="Q110" s="142"/>
      <c r="R110" s="2"/>
      <c r="S110" s="2"/>
    </row>
    <row r="111" spans="1:19" x14ac:dyDescent="0.25">
      <c r="A111" s="2"/>
      <c r="B111" s="140" t="s">
        <v>65</v>
      </c>
      <c r="C111" s="141"/>
      <c r="D111" s="141"/>
      <c r="E111" s="141"/>
      <c r="F111" s="141"/>
      <c r="G111" s="141"/>
      <c r="H111" s="141"/>
      <c r="I111" s="141"/>
      <c r="J111" s="141"/>
      <c r="K111" s="141"/>
      <c r="L111" s="141"/>
      <c r="M111" s="141"/>
      <c r="N111" s="141"/>
      <c r="O111" s="141"/>
      <c r="P111" s="141"/>
      <c r="Q111" s="142"/>
      <c r="R111" s="2"/>
      <c r="S111" s="2"/>
    </row>
    <row r="112" spans="1:19" x14ac:dyDescent="0.25">
      <c r="A112" s="2"/>
      <c r="B112" s="140" t="s">
        <v>63</v>
      </c>
      <c r="C112" s="141"/>
      <c r="D112" s="141"/>
      <c r="E112" s="141"/>
      <c r="F112" s="141"/>
      <c r="G112" s="141"/>
      <c r="H112" s="141"/>
      <c r="I112" s="141"/>
      <c r="J112" s="141"/>
      <c r="K112" s="141"/>
      <c r="L112" s="141"/>
      <c r="M112" s="141"/>
      <c r="N112" s="141"/>
      <c r="O112" s="141"/>
      <c r="P112" s="141"/>
      <c r="Q112" s="142"/>
      <c r="R112" s="2"/>
      <c r="S112" s="2"/>
    </row>
    <row r="113" spans="1:19" x14ac:dyDescent="0.25">
      <c r="A113" s="2"/>
      <c r="B113" s="140" t="s">
        <v>66</v>
      </c>
      <c r="C113" s="141"/>
      <c r="D113" s="141"/>
      <c r="E113" s="141"/>
      <c r="F113" s="141"/>
      <c r="G113" s="141"/>
      <c r="H113" s="141"/>
      <c r="I113" s="141"/>
      <c r="J113" s="141"/>
      <c r="K113" s="141"/>
      <c r="L113" s="141"/>
      <c r="M113" s="141"/>
      <c r="N113" s="141"/>
      <c r="O113" s="141"/>
      <c r="P113" s="141"/>
      <c r="Q113" s="142"/>
      <c r="R113" s="2"/>
      <c r="S113" s="2"/>
    </row>
    <row r="114" spans="1:19" x14ac:dyDescent="0.25">
      <c r="A114" s="2"/>
      <c r="B114" s="140" t="s">
        <v>80</v>
      </c>
      <c r="C114" s="141"/>
      <c r="D114" s="141"/>
      <c r="E114" s="141"/>
      <c r="F114" s="141"/>
      <c r="G114" s="141"/>
      <c r="H114" s="141"/>
      <c r="I114" s="141"/>
      <c r="J114" s="141"/>
      <c r="K114" s="141"/>
      <c r="L114" s="141"/>
      <c r="M114" s="141"/>
      <c r="N114" s="141"/>
      <c r="O114" s="141"/>
      <c r="P114" s="141"/>
      <c r="Q114" s="142"/>
      <c r="R114" s="2"/>
      <c r="S114" s="2"/>
    </row>
    <row r="115" spans="1:19" ht="15.75" thickBot="1" x14ac:dyDescent="0.3">
      <c r="A115" s="2"/>
      <c r="B115" s="106" t="s">
        <v>83</v>
      </c>
      <c r="C115" s="107"/>
      <c r="D115" s="107"/>
      <c r="E115" s="107"/>
      <c r="F115" s="107"/>
      <c r="G115" s="107"/>
      <c r="H115" s="107"/>
      <c r="I115" s="107"/>
      <c r="J115" s="107"/>
      <c r="K115" s="107"/>
      <c r="L115" s="107"/>
      <c r="M115" s="107"/>
      <c r="N115" s="107"/>
      <c r="O115" s="107"/>
      <c r="P115" s="107"/>
      <c r="Q115" s="108"/>
      <c r="R115" s="2"/>
      <c r="S115" s="2"/>
    </row>
    <row r="116" spans="1:19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</row>
  </sheetData>
  <dataConsolidate/>
  <mergeCells count="120">
    <mergeCell ref="B110:Q110"/>
    <mergeCell ref="A100:Q100"/>
    <mergeCell ref="A101:A103"/>
    <mergeCell ref="B102:B103"/>
    <mergeCell ref="D102:D103"/>
    <mergeCell ref="A104:A106"/>
    <mergeCell ref="B105:B106"/>
    <mergeCell ref="A66:A68"/>
    <mergeCell ref="B67:B68"/>
    <mergeCell ref="B33:B34"/>
    <mergeCell ref="D33:D34"/>
    <mergeCell ref="A42:A44"/>
    <mergeCell ref="B43:B44"/>
    <mergeCell ref="D43:D44"/>
    <mergeCell ref="B114:Q114"/>
    <mergeCell ref="D67:D68"/>
    <mergeCell ref="A69:A71"/>
    <mergeCell ref="B70:B71"/>
    <mergeCell ref="D70:D71"/>
    <mergeCell ref="A51:A53"/>
    <mergeCell ref="B52:B53"/>
    <mergeCell ref="D52:D53"/>
    <mergeCell ref="A54:A56"/>
    <mergeCell ref="B55:B56"/>
    <mergeCell ref="D55:D56"/>
    <mergeCell ref="B113:Q113"/>
    <mergeCell ref="B98:B99"/>
    <mergeCell ref="D98:D99"/>
    <mergeCell ref="A97:A99"/>
    <mergeCell ref="B112:Q112"/>
    <mergeCell ref="B111:Q111"/>
    <mergeCell ref="A96:Q96"/>
    <mergeCell ref="A75:A77"/>
    <mergeCell ref="B76:B77"/>
    <mergeCell ref="A81:A83"/>
    <mergeCell ref="B82:B83"/>
    <mergeCell ref="D82:D83"/>
    <mergeCell ref="A84:A86"/>
    <mergeCell ref="B85:B86"/>
    <mergeCell ref="D85:D86"/>
    <mergeCell ref="A87:A89"/>
    <mergeCell ref="B88:B89"/>
    <mergeCell ref="D88:D89"/>
    <mergeCell ref="D21:D22"/>
    <mergeCell ref="B24:B25"/>
    <mergeCell ref="D24:D25"/>
    <mergeCell ref="A14:A16"/>
    <mergeCell ref="A17:A19"/>
    <mergeCell ref="A20:A22"/>
    <mergeCell ref="A23:A25"/>
    <mergeCell ref="A38:Q38"/>
    <mergeCell ref="A39:A41"/>
    <mergeCell ref="B40:B41"/>
    <mergeCell ref="D40:D41"/>
    <mergeCell ref="B27:B28"/>
    <mergeCell ref="A2:Q2"/>
    <mergeCell ref="A4:A6"/>
    <mergeCell ref="B4:B6"/>
    <mergeCell ref="C4:C6"/>
    <mergeCell ref="D4:D6"/>
    <mergeCell ref="E4:E5"/>
    <mergeCell ref="F4:F5"/>
    <mergeCell ref="G4:G5"/>
    <mergeCell ref="H4:H5"/>
    <mergeCell ref="I4:I5"/>
    <mergeCell ref="P4:P5"/>
    <mergeCell ref="Q4:Q5"/>
    <mergeCell ref="K4:K5"/>
    <mergeCell ref="L4:L5"/>
    <mergeCell ref="O4:O5"/>
    <mergeCell ref="M4:M5"/>
    <mergeCell ref="N4:N5"/>
    <mergeCell ref="B115:Q115"/>
    <mergeCell ref="D105:D106"/>
    <mergeCell ref="B109:Q109"/>
    <mergeCell ref="A35:A37"/>
    <mergeCell ref="B36:B37"/>
    <mergeCell ref="D36:D37"/>
    <mergeCell ref="A90:A92"/>
    <mergeCell ref="B91:B92"/>
    <mergeCell ref="D91:D92"/>
    <mergeCell ref="A93:A95"/>
    <mergeCell ref="B94:B95"/>
    <mergeCell ref="D94:D95"/>
    <mergeCell ref="D76:D77"/>
    <mergeCell ref="A60:A62"/>
    <mergeCell ref="B61:B62"/>
    <mergeCell ref="D61:D62"/>
    <mergeCell ref="A78:A80"/>
    <mergeCell ref="D79:D80"/>
    <mergeCell ref="D49:D50"/>
    <mergeCell ref="B49:B50"/>
    <mergeCell ref="A48:A50"/>
    <mergeCell ref="D46:D47"/>
    <mergeCell ref="B46:B47"/>
    <mergeCell ref="A45:A47"/>
    <mergeCell ref="B79:B80"/>
    <mergeCell ref="A72:A74"/>
    <mergeCell ref="B73:B74"/>
    <mergeCell ref="D73:D74"/>
    <mergeCell ref="A63:A65"/>
    <mergeCell ref="B64:B65"/>
    <mergeCell ref="J4:J5"/>
    <mergeCell ref="B30:B31"/>
    <mergeCell ref="D30:D31"/>
    <mergeCell ref="A57:A59"/>
    <mergeCell ref="B58:B59"/>
    <mergeCell ref="D58:D59"/>
    <mergeCell ref="D64:D65"/>
    <mergeCell ref="A12:Q12"/>
    <mergeCell ref="D27:D28"/>
    <mergeCell ref="B15:B16"/>
    <mergeCell ref="D15:D16"/>
    <mergeCell ref="B18:B19"/>
    <mergeCell ref="D18:D19"/>
    <mergeCell ref="A26:A28"/>
    <mergeCell ref="A29:A31"/>
    <mergeCell ref="A32:A34"/>
    <mergeCell ref="A13:Q13"/>
    <mergeCell ref="B21:B22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Янгпур 2026-2028</vt:lpstr>
      <vt:lpstr>'Янгпур 2026-2028'!Область_печати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2025-10-02T09:37:00Z</dcterms:modified>
</cp:coreProperties>
</file>